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835" windowHeight="9000" tabRatio="987"/>
  </bookViews>
  <sheets>
    <sheet name="TDSheet" sheetId="1" r:id="rId1"/>
  </sheets>
  <definedNames>
    <definedName name="_xlnm.Print_Area" localSheetId="0">TDSheet!$A$1:$M$227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5" i="1" l="1"/>
  <c r="F218" i="1" l="1"/>
  <c r="G218" i="1"/>
  <c r="H218" i="1"/>
  <c r="I218" i="1"/>
  <c r="J218" i="1"/>
  <c r="K218" i="1"/>
  <c r="L218" i="1"/>
  <c r="E218" i="1"/>
  <c r="L210" i="1"/>
  <c r="K210" i="1"/>
  <c r="J210" i="1"/>
  <c r="I210" i="1"/>
  <c r="I219" i="1" s="1"/>
  <c r="H210" i="1"/>
  <c r="H219" i="1" s="1"/>
  <c r="G210" i="1"/>
  <c r="G219" i="1" s="1"/>
  <c r="F210" i="1"/>
  <c r="F219" i="1" s="1"/>
  <c r="E210" i="1"/>
  <c r="E219" i="1" s="1"/>
  <c r="F197" i="1"/>
  <c r="G197" i="1"/>
  <c r="H197" i="1"/>
  <c r="I197" i="1"/>
  <c r="J197" i="1"/>
  <c r="K197" i="1"/>
  <c r="L197" i="1"/>
  <c r="E197" i="1"/>
  <c r="F174" i="1"/>
  <c r="G174" i="1"/>
  <c r="H174" i="1"/>
  <c r="I174" i="1"/>
  <c r="J174" i="1"/>
  <c r="K174" i="1"/>
  <c r="L174" i="1"/>
  <c r="E174" i="1"/>
  <c r="F155" i="1"/>
  <c r="G155" i="1"/>
  <c r="H155" i="1"/>
  <c r="I155" i="1"/>
  <c r="J155" i="1"/>
  <c r="K155" i="1"/>
  <c r="L155" i="1"/>
  <c r="E155" i="1"/>
  <c r="F134" i="1"/>
  <c r="G134" i="1"/>
  <c r="H134" i="1"/>
  <c r="I134" i="1"/>
  <c r="J134" i="1"/>
  <c r="K134" i="1"/>
  <c r="L134" i="1"/>
  <c r="E134" i="1"/>
  <c r="F112" i="1"/>
  <c r="G112" i="1"/>
  <c r="H112" i="1"/>
  <c r="I112" i="1"/>
  <c r="J112" i="1"/>
  <c r="K112" i="1"/>
  <c r="L112" i="1"/>
  <c r="E112" i="1"/>
  <c r="F89" i="1"/>
  <c r="G89" i="1"/>
  <c r="H89" i="1"/>
  <c r="I89" i="1"/>
  <c r="J89" i="1"/>
  <c r="K89" i="1"/>
  <c r="L89" i="1"/>
  <c r="E89" i="1"/>
  <c r="F67" i="1"/>
  <c r="G67" i="1"/>
  <c r="H67" i="1"/>
  <c r="I67" i="1"/>
  <c r="J67" i="1"/>
  <c r="K67" i="1"/>
  <c r="L67" i="1"/>
  <c r="E67" i="1"/>
  <c r="F58" i="1"/>
  <c r="G58" i="1"/>
  <c r="H58" i="1"/>
  <c r="H68" i="1" s="1"/>
  <c r="I58" i="1"/>
  <c r="I68" i="1" s="1"/>
  <c r="J58" i="1"/>
  <c r="J68" i="1" s="1"/>
  <c r="K58" i="1"/>
  <c r="K68" i="1" s="1"/>
  <c r="L58" i="1"/>
  <c r="F46" i="1"/>
  <c r="G46" i="1"/>
  <c r="H46" i="1"/>
  <c r="I46" i="1"/>
  <c r="J46" i="1"/>
  <c r="K46" i="1"/>
  <c r="L46" i="1"/>
  <c r="E46" i="1"/>
  <c r="F37" i="1"/>
  <c r="G37" i="1"/>
  <c r="H37" i="1"/>
  <c r="I37" i="1"/>
  <c r="I47" i="1" s="1"/>
  <c r="J37" i="1"/>
  <c r="J47" i="1" s="1"/>
  <c r="K37" i="1"/>
  <c r="K47" i="1" s="1"/>
  <c r="L37" i="1"/>
  <c r="L47" i="1" s="1"/>
  <c r="E37" i="1"/>
  <c r="F24" i="1"/>
  <c r="G24" i="1"/>
  <c r="H24" i="1"/>
  <c r="I24" i="1"/>
  <c r="J24" i="1"/>
  <c r="K24" i="1"/>
  <c r="L24" i="1"/>
  <c r="E24" i="1"/>
  <c r="E15" i="1"/>
  <c r="F68" i="1" l="1"/>
  <c r="G68" i="1"/>
  <c r="G47" i="1"/>
  <c r="H47" i="1"/>
  <c r="E47" i="1"/>
  <c r="L68" i="1"/>
  <c r="F47" i="1"/>
  <c r="L219" i="1"/>
  <c r="E25" i="1"/>
  <c r="J219" i="1"/>
  <c r="K219" i="1"/>
  <c r="F188" i="1"/>
  <c r="F198" i="1" s="1"/>
  <c r="G188" i="1"/>
  <c r="G198" i="1" s="1"/>
  <c r="H188" i="1"/>
  <c r="H198" i="1" s="1"/>
  <c r="I188" i="1"/>
  <c r="I198" i="1" s="1"/>
  <c r="J188" i="1"/>
  <c r="J198" i="1" s="1"/>
  <c r="K188" i="1"/>
  <c r="K198" i="1" s="1"/>
  <c r="L188" i="1"/>
  <c r="L198" i="1" s="1"/>
  <c r="E188" i="1"/>
  <c r="E198" i="1" s="1"/>
  <c r="F166" i="1"/>
  <c r="F175" i="1" s="1"/>
  <c r="G166" i="1"/>
  <c r="G175" i="1" s="1"/>
  <c r="H166" i="1"/>
  <c r="H175" i="1" s="1"/>
  <c r="I166" i="1"/>
  <c r="I175" i="1" s="1"/>
  <c r="J166" i="1"/>
  <c r="J175" i="1" s="1"/>
  <c r="K166" i="1"/>
  <c r="K175" i="1" s="1"/>
  <c r="L166" i="1"/>
  <c r="L175" i="1" s="1"/>
  <c r="E166" i="1"/>
  <c r="E175" i="1" s="1"/>
  <c r="F146" i="1"/>
  <c r="F156" i="1" s="1"/>
  <c r="G146" i="1"/>
  <c r="G156" i="1" s="1"/>
  <c r="H146" i="1"/>
  <c r="H156" i="1" s="1"/>
  <c r="I146" i="1"/>
  <c r="I156" i="1" s="1"/>
  <c r="J146" i="1"/>
  <c r="J156" i="1" s="1"/>
  <c r="K146" i="1"/>
  <c r="K156" i="1" s="1"/>
  <c r="L146" i="1"/>
  <c r="L156" i="1" s="1"/>
  <c r="E146" i="1"/>
  <c r="E156" i="1" s="1"/>
  <c r="F125" i="1"/>
  <c r="F135" i="1" s="1"/>
  <c r="G125" i="1"/>
  <c r="G135" i="1" s="1"/>
  <c r="H125" i="1"/>
  <c r="H135" i="1" s="1"/>
  <c r="I125" i="1"/>
  <c r="I135" i="1" s="1"/>
  <c r="J125" i="1"/>
  <c r="J135" i="1" s="1"/>
  <c r="K125" i="1"/>
  <c r="K135" i="1" s="1"/>
  <c r="L125" i="1"/>
  <c r="L135" i="1" s="1"/>
  <c r="E125" i="1"/>
  <c r="E135" i="1" s="1"/>
  <c r="F103" i="1"/>
  <c r="F113" i="1" s="1"/>
  <c r="G103" i="1"/>
  <c r="G113" i="1" s="1"/>
  <c r="H103" i="1"/>
  <c r="H113" i="1" s="1"/>
  <c r="I103" i="1"/>
  <c r="I113" i="1" s="1"/>
  <c r="J103" i="1"/>
  <c r="J113" i="1" s="1"/>
  <c r="K103" i="1"/>
  <c r="K113" i="1" s="1"/>
  <c r="L103" i="1"/>
  <c r="L113" i="1" s="1"/>
  <c r="E103" i="1"/>
  <c r="E113" i="1" s="1"/>
  <c r="F81" i="1" l="1"/>
  <c r="F90" i="1" s="1"/>
  <c r="G81" i="1"/>
  <c r="G90" i="1" s="1"/>
  <c r="H81" i="1"/>
  <c r="H90" i="1" s="1"/>
  <c r="I81" i="1"/>
  <c r="I90" i="1" s="1"/>
  <c r="J81" i="1"/>
  <c r="J90" i="1" s="1"/>
  <c r="K81" i="1"/>
  <c r="K90" i="1" s="1"/>
  <c r="L81" i="1"/>
  <c r="L90" i="1" s="1"/>
  <c r="E81" i="1"/>
  <c r="E90" i="1" s="1"/>
  <c r="E58" i="1"/>
  <c r="E68" i="1" s="1"/>
  <c r="F15" i="1"/>
  <c r="F25" i="1" s="1"/>
  <c r="G15" i="1"/>
  <c r="G25" i="1" s="1"/>
  <c r="H25" i="1"/>
  <c r="I15" i="1"/>
  <c r="I25" i="1" s="1"/>
  <c r="J15" i="1"/>
  <c r="J25" i="1" s="1"/>
  <c r="K15" i="1"/>
  <c r="K25" i="1" s="1"/>
  <c r="L15" i="1"/>
  <c r="L25" i="1" s="1"/>
  <c r="H222" i="1" l="1"/>
  <c r="H223" i="1" s="1"/>
</calcChain>
</file>

<file path=xl/sharedStrings.xml><?xml version="1.0" encoding="utf-8"?>
<sst xmlns="http://schemas.openxmlformats.org/spreadsheetml/2006/main" count="454" uniqueCount="134">
  <si>
    <t>Примерное меню и пищевая ценность приготовляемых блюд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</si>
  <si>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</si>
  <si>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</si>
  <si>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</si>
  <si>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</si>
  <si>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</si>
  <si>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</si>
  <si>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</si>
  <si>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</si>
  <si>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</si>
  <si>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</si>
  <si>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</si>
  <si>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</si>
  <si>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</si>
  <si>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</si>
  <si>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</si>
  <si>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</si>
  <si>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</si>
  <si>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>Завтрак 1</t>
  </si>
  <si>
    <t xml:space="preserve">Компот из сухофруктов </t>
  </si>
  <si>
    <t>Хлеб</t>
  </si>
  <si>
    <t>Итого за Завтрак 1</t>
  </si>
  <si>
    <t>Итого за день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</si>
  <si>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</si>
  <si>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</si>
  <si>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</si>
  <si>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</si>
  <si>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</si>
  <si>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</si>
  <si>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</si>
  <si>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</si>
  <si>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</si>
  <si>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9)</t>
  </si>
  <si>
    <t>Обед</t>
  </si>
  <si>
    <t xml:space="preserve">Пюре картофельное </t>
  </si>
  <si>
    <t>Итого за Обед</t>
  </si>
  <si>
    <t xml:space="preserve">Суп картофельный с горохом </t>
  </si>
  <si>
    <t xml:space="preserve">Сок фруктовый </t>
  </si>
  <si>
    <t>100/30</t>
  </si>
  <si>
    <t>Рацион: меню ОВЗ</t>
  </si>
  <si>
    <t>№243 сб 2017г</t>
  </si>
  <si>
    <t>Сосиска отварная</t>
  </si>
  <si>
    <t xml:space="preserve">Чай с сахаром </t>
  </si>
  <si>
    <t>200/15</t>
  </si>
  <si>
    <t>Каша пшеничная</t>
  </si>
  <si>
    <t>Каша пшенная</t>
  </si>
  <si>
    <t>№171 сб 2017</t>
  </si>
  <si>
    <t>Хлеб 1</t>
  </si>
  <si>
    <t>№376 сб 2017</t>
  </si>
  <si>
    <t>Чай с сахаром 2</t>
  </si>
  <si>
    <t>№181 сб 2017</t>
  </si>
  <si>
    <t>Каша жидкая молочная из манной крупы</t>
  </si>
  <si>
    <t>№382 сб 2017</t>
  </si>
  <si>
    <t>№223 сб 2017</t>
  </si>
  <si>
    <t>№279 сб2017</t>
  </si>
  <si>
    <t>Салат из свежей капусты</t>
  </si>
  <si>
    <t>№302 сб2017</t>
  </si>
  <si>
    <t>№291 сб 2017</t>
  </si>
  <si>
    <t>Салат из моркови с растительным маслом</t>
  </si>
  <si>
    <t>№181 сб2017</t>
  </si>
  <si>
    <t>№382 сб.2017</t>
  </si>
  <si>
    <t>№223 сб.2017</t>
  </si>
  <si>
    <t>№376 сб.2017</t>
  </si>
  <si>
    <t>№243 сб.2017</t>
  </si>
  <si>
    <t xml:space="preserve">Икра из свеклы </t>
  </si>
  <si>
    <t>№304 сб.2017</t>
  </si>
  <si>
    <t>№239 сб 2017</t>
  </si>
  <si>
    <t xml:space="preserve">Суп картофельный с рисом </t>
  </si>
  <si>
    <t>Котлета из говядины</t>
  </si>
  <si>
    <t xml:space="preserve">Борщ с капустой и картофелем </t>
  </si>
  <si>
    <t>Шницель рубленный из говядины</t>
  </si>
  <si>
    <t xml:space="preserve">Макаронные изделия отварные </t>
  </si>
  <si>
    <t xml:space="preserve">Чай </t>
  </si>
  <si>
    <t xml:space="preserve">Суп картофельный с макаронными изделиями </t>
  </si>
  <si>
    <t>Котлета рубленная из птицы</t>
  </si>
  <si>
    <t xml:space="preserve">Картофель отварной </t>
  </si>
  <si>
    <t>Плов из мяса птицы</t>
  </si>
  <si>
    <t>200/10</t>
  </si>
  <si>
    <t xml:space="preserve">Мясо тушеное </t>
  </si>
  <si>
    <t>Рыба тушенная с овощами</t>
  </si>
  <si>
    <t xml:space="preserve">Рис отварной </t>
  </si>
  <si>
    <t>Каша пшеничная вязкая</t>
  </si>
  <si>
    <t>Чай</t>
  </si>
  <si>
    <t xml:space="preserve"> Чай с сахаром</t>
  </si>
  <si>
    <t xml:space="preserve"> Суп- лапша 2</t>
  </si>
  <si>
    <t>200/60</t>
  </si>
  <si>
    <t>Жаркое по-домашнему свинина</t>
  </si>
  <si>
    <t>Котлета из говядины/свинины</t>
  </si>
  <si>
    <t xml:space="preserve"> Рис  отварной 1</t>
  </si>
  <si>
    <t>№1038 сб 2017</t>
  </si>
  <si>
    <t>№13105 сб 2017</t>
  </si>
  <si>
    <t>№13034 сб 2017</t>
  </si>
  <si>
    <t xml:space="preserve">Сыр </t>
  </si>
  <si>
    <t>Какао с молоком 1</t>
  </si>
  <si>
    <t>Оладьи со сгущеным молоком</t>
  </si>
  <si>
    <t>Тефтели куриные 1</t>
  </si>
  <si>
    <t>№13049,01 сб 2017</t>
  </si>
  <si>
    <t xml:space="preserve"> №499,02 сб 2017</t>
  </si>
  <si>
    <t>Котлеты рубленые из птицы 3</t>
  </si>
  <si>
    <t>№64 сб 2017</t>
  </si>
  <si>
    <t>Плов из птицы 1</t>
  </si>
  <si>
    <t>№183 сб 2017</t>
  </si>
  <si>
    <t>№13034 сб2017</t>
  </si>
  <si>
    <t>№160 сб 2007</t>
  </si>
  <si>
    <t>Сыр</t>
  </si>
  <si>
    <t>Тефтели рыбные 2</t>
  </si>
  <si>
    <t>№312,02 сб 2017</t>
  </si>
  <si>
    <t>Суп  картофельный с крупой (пшено)</t>
  </si>
  <si>
    <t>№133 сб 2017</t>
  </si>
  <si>
    <t>№268 сб 2017</t>
  </si>
  <si>
    <t>№332 сб 2017</t>
  </si>
  <si>
    <t>№13204 сб 2017</t>
  </si>
  <si>
    <t>№713 сб 2017</t>
  </si>
  <si>
    <t>№160 сб 2017</t>
  </si>
  <si>
    <t>№446,01 сб 2017</t>
  </si>
  <si>
    <t>№644 сб 2017</t>
  </si>
  <si>
    <t>№13049 сб 2017</t>
  </si>
  <si>
    <t>№163 сб 2017</t>
  </si>
  <si>
    <t>№499 сб 2017</t>
  </si>
  <si>
    <t>№145 сб 2017</t>
  </si>
  <si>
    <t>№162 сб 2017</t>
  </si>
  <si>
    <t>№63,01 сб 2017</t>
  </si>
  <si>
    <t>№33,01 сб 2017</t>
  </si>
  <si>
    <t>№438,01 сб 2017</t>
  </si>
  <si>
    <t>№243 сб 2017</t>
  </si>
  <si>
    <t>№ 13138 сб 2017</t>
  </si>
  <si>
    <t>№340 сб 2017</t>
  </si>
  <si>
    <t>№13140,01 сб 2017</t>
  </si>
  <si>
    <t>№165 сб 2017</t>
  </si>
  <si>
    <t>№466,01 сб 2017</t>
  </si>
  <si>
    <t>№514,01сб 2017</t>
  </si>
  <si>
    <t>овощи по сезону</t>
  </si>
  <si>
    <r>
      <rPr>
        <b/>
        <sz val="12"/>
        <rFont val="Arial"/>
        <family val="2"/>
        <charset val="204"/>
      </rPr>
      <t>Возраст:</t>
    </r>
    <r>
      <rPr>
        <sz val="12"/>
        <rFont val="Arial"/>
        <family val="2"/>
        <charset val="1"/>
      </rPr>
      <t xml:space="preserve"> 11 и старше</t>
    </r>
  </si>
  <si>
    <t>Возраст: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</si>
</sst>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" fontId="4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0" xfId="0" applyFont="1"/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0" fillId="2" borderId="0" xfId="0" applyFont="1" applyFill="1"/>
    <xf numFmtId="0" fontId="0" fillId="2" borderId="0" xfId="0" applyFill="1"/>
    <xf numFmtId="3" fontId="4" fillId="0" borderId="2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top" wrapText="1"/>
    </xf>
    <xf numFmtId="2" fontId="0" fillId="3" borderId="0" xfId="0" applyNumberFormat="1" applyFill="1"/>
    <xf numFmtId="2" fontId="1" fillId="3" borderId="0" xfId="0" applyNumberFormat="1" applyFont="1" applyFill="1" applyAlignment="1">
      <alignment horizontal="left"/>
    </xf>
    <xf numFmtId="2" fontId="0" fillId="3" borderId="0" xfId="0" applyNumberFormat="1" applyFont="1" applyFill="1"/>
    <xf numFmtId="0" fontId="6" fillId="3" borderId="0" xfId="0" applyFont="1" applyFill="1"/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2" fontId="0" fillId="0" borderId="0" xfId="0" applyNumberFormat="1" applyFont="1" applyAlignment="1">
      <alignment horizontal="left"/>
    </xf>
    <xf numFmtId="1" fontId="4" fillId="4" borderId="2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" xfId="0" applyFont="1" applyBorder="1"/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indent="1"/>
    </xf>
    <xf numFmtId="1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indent="1"/>
    </xf>
    <xf numFmtId="0" fontId="1" fillId="2" borderId="1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223"/>
  <sheetViews>
    <sheetView tabSelected="1" view="pageBreakPreview" topLeftCell="A16" zoomScaleNormal="100" workbookViewId="0">
      <selection activeCell="H25" sqref="H25"/>
    </sheetView>
  </sheetViews>
  <sheetFormatPr defaultRowHeight="11.25" x14ac:dyDescent="0.2"/>
  <cols>
    <col min="1" max="1" width="25.6640625" style="1" customWidth="1"/>
    <col min="2" max="2" width="21.33203125" style="1"/>
    <col min="3" max="3" width="26" style="1"/>
    <col min="4" max="4" width="16.5" style="1" customWidth="1"/>
    <col min="5" max="7" width="13.33203125" style="1" customWidth="1"/>
    <col min="8" max="8" width="21.1640625" style="1" customWidth="1"/>
    <col min="9" max="10" width="11.33203125" style="1" customWidth="1"/>
    <col min="11" max="11" width="15.6640625" style="1" customWidth="1"/>
    <col min="12" max="12" width="17.6640625" style="1" customWidth="1"/>
    <col min="13" max="1016" width="13.6640625" style="2"/>
    <col min="1017" max="1018" width="9.83203125"/>
  </cols>
  <sheetData>
    <row r="1" spans="1:1017" s="3" customFormat="1" ht="15" x14ac:dyDescent="0.2">
      <c r="I1" s="66"/>
      <c r="J1" s="66"/>
      <c r="K1" s="66"/>
      <c r="L1" s="66"/>
      <c r="AMC1"/>
    </row>
    <row r="2" spans="1:1017" ht="33.7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</row>
    <row r="3" spans="1:1017" s="3" customFormat="1" ht="15" customHeight="1" x14ac:dyDescent="0.25">
      <c r="A3" s="4" t="s">
        <v>39</v>
      </c>
      <c r="E3" s="5" t="s">
        <v>1</v>
      </c>
      <c r="F3" s="41" t="s">
        <v>2</v>
      </c>
      <c r="G3" s="41"/>
      <c r="H3" s="41"/>
      <c r="I3" s="60"/>
      <c r="J3" s="60"/>
      <c r="K3" s="60"/>
      <c r="L3" s="60"/>
      <c r="AMC3"/>
    </row>
    <row r="4" spans="1:1017" ht="15.75" x14ac:dyDescent="0.25">
      <c r="A4"/>
      <c r="B4" s="3"/>
      <c r="C4" s="3"/>
      <c r="D4" s="61" t="s">
        <v>3</v>
      </c>
      <c r="E4" s="61"/>
      <c r="F4" s="6" t="s">
        <v>4</v>
      </c>
      <c r="G4"/>
      <c r="H4"/>
      <c r="I4" s="68" t="s">
        <v>132</v>
      </c>
      <c r="J4" s="63"/>
      <c r="K4" s="63"/>
      <c r="L4" s="63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</row>
    <row r="5" spans="1:1017" ht="28.35" customHeight="1" x14ac:dyDescent="0.2">
      <c r="A5" s="48" t="s">
        <v>5</v>
      </c>
      <c r="B5" s="48" t="s">
        <v>6</v>
      </c>
      <c r="C5" s="48"/>
      <c r="D5" s="48" t="s">
        <v>7</v>
      </c>
      <c r="E5" s="52" t="s">
        <v>8</v>
      </c>
      <c r="F5" s="52"/>
      <c r="G5" s="52"/>
      <c r="H5" s="48" t="s">
        <v>9</v>
      </c>
      <c r="I5" s="52" t="s">
        <v>10</v>
      </c>
      <c r="J5" s="52"/>
      <c r="K5" s="52"/>
      <c r="L5" s="52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</row>
    <row r="6" spans="1:1017" ht="28.5" customHeight="1" x14ac:dyDescent="0.2">
      <c r="A6" s="49"/>
      <c r="B6" s="50"/>
      <c r="C6" s="51"/>
      <c r="D6" s="49"/>
      <c r="E6" s="13" t="s">
        <v>11</v>
      </c>
      <c r="F6" s="13" t="s">
        <v>12</v>
      </c>
      <c r="G6" s="13" t="s">
        <v>13</v>
      </c>
      <c r="H6" s="49"/>
      <c r="I6" s="13" t="s">
        <v>14</v>
      </c>
      <c r="J6" s="13" t="s">
        <v>15</v>
      </c>
      <c r="K6" s="13" t="s">
        <v>16</v>
      </c>
      <c r="L6" s="13" t="s">
        <v>17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</row>
    <row r="7" spans="1:1017" ht="15" x14ac:dyDescent="0.2">
      <c r="A7" s="11">
        <v>1</v>
      </c>
      <c r="B7" s="54">
        <v>2</v>
      </c>
      <c r="C7" s="54"/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12</v>
      </c>
      <c r="J7" s="11">
        <v>13</v>
      </c>
      <c r="K7" s="11">
        <v>14</v>
      </c>
      <c r="L7" s="11">
        <v>15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</row>
    <row r="8" spans="1:1017" ht="15.75" x14ac:dyDescent="0.25">
      <c r="A8" s="57" t="s">
        <v>18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</row>
    <row r="9" spans="1:1017" ht="15.75" customHeight="1" x14ac:dyDescent="0.2">
      <c r="A9" s="14" t="s">
        <v>40</v>
      </c>
      <c r="B9" s="47" t="s">
        <v>41</v>
      </c>
      <c r="C9" s="47"/>
      <c r="D9" s="14">
        <v>60</v>
      </c>
      <c r="E9" s="10">
        <v>7</v>
      </c>
      <c r="F9" s="10">
        <v>14</v>
      </c>
      <c r="G9" s="10">
        <v>0.2</v>
      </c>
      <c r="H9" s="10">
        <v>157</v>
      </c>
      <c r="I9" s="10">
        <v>31</v>
      </c>
      <c r="J9" s="10">
        <v>97</v>
      </c>
      <c r="K9" s="10">
        <v>13</v>
      </c>
      <c r="L9" s="10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</row>
    <row r="10" spans="1:1017" ht="15" customHeight="1" x14ac:dyDescent="0.2">
      <c r="A10" s="14" t="s">
        <v>46</v>
      </c>
      <c r="B10" s="47" t="s">
        <v>88</v>
      </c>
      <c r="C10" s="47"/>
      <c r="D10" s="33">
        <v>150</v>
      </c>
      <c r="E10" s="10">
        <v>8.5</v>
      </c>
      <c r="F10" s="10">
        <v>9.4</v>
      </c>
      <c r="G10" s="10">
        <v>38.020000000000003</v>
      </c>
      <c r="H10" s="10">
        <v>170</v>
      </c>
      <c r="I10" s="10">
        <v>22.91</v>
      </c>
      <c r="J10" s="10">
        <v>172.7</v>
      </c>
      <c r="K10" s="10">
        <v>24.86</v>
      </c>
      <c r="L10" s="10">
        <v>1.82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</row>
    <row r="11" spans="1:1017" ht="15" customHeight="1" x14ac:dyDescent="0.2">
      <c r="A11" s="14" t="s">
        <v>89</v>
      </c>
      <c r="B11" s="58" t="s">
        <v>131</v>
      </c>
      <c r="C11" s="58"/>
      <c r="D11" s="14">
        <v>30</v>
      </c>
      <c r="E11" s="10">
        <v>1</v>
      </c>
      <c r="F11" s="10">
        <v>0.1</v>
      </c>
      <c r="G11" s="10">
        <v>40.4</v>
      </c>
      <c r="H11" s="10">
        <v>26</v>
      </c>
      <c r="I11" s="10">
        <v>0</v>
      </c>
      <c r="J11" s="10">
        <v>8</v>
      </c>
      <c r="K11" s="10">
        <v>10.4</v>
      </c>
      <c r="L11" s="10">
        <v>0.3</v>
      </c>
      <c r="M11" s="2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</row>
    <row r="12" spans="1:1017" ht="15.75" customHeight="1" x14ac:dyDescent="0.2">
      <c r="A12" s="16" t="s">
        <v>90</v>
      </c>
      <c r="B12" s="47" t="s">
        <v>47</v>
      </c>
      <c r="C12" s="47"/>
      <c r="D12" s="14">
        <v>40</v>
      </c>
      <c r="E12" s="10">
        <v>3.8</v>
      </c>
      <c r="F12" s="10">
        <v>2.36</v>
      </c>
      <c r="G12" s="10">
        <v>23.55</v>
      </c>
      <c r="H12" s="10">
        <v>131</v>
      </c>
      <c r="I12" s="10">
        <v>11</v>
      </c>
      <c r="J12" s="10">
        <v>37</v>
      </c>
      <c r="K12" s="10">
        <v>14.5</v>
      </c>
      <c r="L12" s="10">
        <v>0.69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</row>
    <row r="13" spans="1:1017" ht="15" customHeight="1" x14ac:dyDescent="0.2">
      <c r="A13" s="14" t="s">
        <v>48</v>
      </c>
      <c r="B13" s="47" t="s">
        <v>49</v>
      </c>
      <c r="C13" s="47"/>
      <c r="D13" s="15" t="s">
        <v>43</v>
      </c>
      <c r="E13" s="10">
        <v>0.1</v>
      </c>
      <c r="F13" s="10">
        <v>0</v>
      </c>
      <c r="G13" s="10">
        <v>15</v>
      </c>
      <c r="H13" s="10">
        <v>61</v>
      </c>
      <c r="I13" s="10">
        <v>11.1</v>
      </c>
      <c r="J13" s="10">
        <v>2.8</v>
      </c>
      <c r="K13" s="10">
        <v>4</v>
      </c>
      <c r="L13" s="10"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</row>
    <row r="14" spans="1:1017" ht="15" customHeight="1" x14ac:dyDescent="0.2">
      <c r="A14" s="14"/>
      <c r="B14" s="28"/>
      <c r="C14" s="28"/>
      <c r="D14" s="15"/>
      <c r="E14" s="10"/>
      <c r="F14" s="10"/>
      <c r="G14" s="10"/>
      <c r="H14" s="10"/>
      <c r="I14" s="10"/>
      <c r="J14" s="10"/>
      <c r="K14" s="10"/>
      <c r="L14" s="1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</row>
    <row r="15" spans="1:1017" ht="15.75" x14ac:dyDescent="0.25">
      <c r="A15" s="42" t="s">
        <v>21</v>
      </c>
      <c r="B15" s="42"/>
      <c r="C15" s="42"/>
      <c r="D15" s="42"/>
      <c r="E15" s="17">
        <f>E9+E10+E11+E12+E13</f>
        <v>20.400000000000002</v>
      </c>
      <c r="F15" s="17">
        <f t="shared" ref="F15:L15" si="0">F9+F10+F12+F13</f>
        <v>25.759999999999998</v>
      </c>
      <c r="G15" s="17">
        <f t="shared" si="0"/>
        <v>76.77000000000001</v>
      </c>
      <c r="H15" s="17">
        <f>H9+H10+H12+H13+H11</f>
        <v>545</v>
      </c>
      <c r="I15" s="17">
        <f t="shared" si="0"/>
        <v>76.009999999999991</v>
      </c>
      <c r="J15" s="17">
        <f t="shared" si="0"/>
        <v>309.5</v>
      </c>
      <c r="K15" s="17">
        <f t="shared" si="0"/>
        <v>56.36</v>
      </c>
      <c r="L15" s="17">
        <f t="shared" si="0"/>
        <v>3.5100000000000002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</row>
    <row r="16" spans="1:1017" ht="15.75" x14ac:dyDescent="0.25">
      <c r="A16" s="69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</row>
    <row r="17" spans="1:1017" ht="15" customHeight="1" x14ac:dyDescent="0.2">
      <c r="A17" s="20" t="s">
        <v>113</v>
      </c>
      <c r="B17" s="43" t="s">
        <v>67</v>
      </c>
      <c r="C17" s="43"/>
      <c r="D17" s="7">
        <v>200</v>
      </c>
      <c r="E17" s="8">
        <v>2</v>
      </c>
      <c r="F17" s="8">
        <v>3</v>
      </c>
      <c r="G17" s="8">
        <v>14</v>
      </c>
      <c r="H17" s="8">
        <v>89</v>
      </c>
      <c r="I17" s="8">
        <v>17</v>
      </c>
      <c r="J17" s="8">
        <v>52</v>
      </c>
      <c r="K17" s="8">
        <v>21</v>
      </c>
      <c r="L17" s="8">
        <v>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</row>
    <row r="18" spans="1:1017" ht="15" customHeight="1" x14ac:dyDescent="0.2">
      <c r="A18" s="20" t="s">
        <v>114</v>
      </c>
      <c r="B18" s="43" t="s">
        <v>68</v>
      </c>
      <c r="C18" s="43"/>
      <c r="D18" s="7">
        <v>65</v>
      </c>
      <c r="E18" s="8">
        <v>11</v>
      </c>
      <c r="F18" s="8">
        <v>12</v>
      </c>
      <c r="G18" s="8">
        <v>11</v>
      </c>
      <c r="H18" s="8">
        <v>190</v>
      </c>
      <c r="I18" s="8">
        <v>15</v>
      </c>
      <c r="J18" s="8">
        <v>113</v>
      </c>
      <c r="K18" s="8">
        <v>19</v>
      </c>
      <c r="L18" s="8">
        <v>2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</row>
    <row r="19" spans="1:1017" ht="15" customHeight="1" x14ac:dyDescent="0.2">
      <c r="A19" s="20" t="s">
        <v>106</v>
      </c>
      <c r="B19" s="43" t="s">
        <v>34</v>
      </c>
      <c r="C19" s="43"/>
      <c r="D19" s="40">
        <v>150</v>
      </c>
      <c r="E19" s="8">
        <v>6</v>
      </c>
      <c r="F19" s="8">
        <v>7</v>
      </c>
      <c r="G19" s="8">
        <v>33</v>
      </c>
      <c r="H19" s="8">
        <v>147</v>
      </c>
      <c r="I19" s="8">
        <v>36</v>
      </c>
      <c r="J19" s="8">
        <v>78</v>
      </c>
      <c r="K19" s="8">
        <v>26</v>
      </c>
      <c r="L19" s="8">
        <v>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</row>
    <row r="20" spans="1:1017" ht="15" customHeight="1" x14ac:dyDescent="0.2">
      <c r="A20" s="20" t="s">
        <v>115</v>
      </c>
      <c r="B20" s="43" t="s">
        <v>19</v>
      </c>
      <c r="C20" s="43"/>
      <c r="D20" s="7">
        <v>200</v>
      </c>
      <c r="E20" s="8">
        <v>1</v>
      </c>
      <c r="F20" s="8">
        <v>0</v>
      </c>
      <c r="G20" s="8">
        <v>30</v>
      </c>
      <c r="H20" s="8">
        <v>124</v>
      </c>
      <c r="I20" s="8">
        <v>12</v>
      </c>
      <c r="J20" s="8">
        <v>4</v>
      </c>
      <c r="K20" s="8">
        <v>4</v>
      </c>
      <c r="L20" s="8"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</row>
    <row r="21" spans="1:1017" ht="15" x14ac:dyDescent="0.2">
      <c r="A21" s="20" t="s">
        <v>90</v>
      </c>
      <c r="B21" s="43" t="s">
        <v>20</v>
      </c>
      <c r="C21" s="43"/>
      <c r="D21" s="7">
        <v>40</v>
      </c>
      <c r="E21" s="10">
        <v>3.8</v>
      </c>
      <c r="F21" s="10">
        <v>2.36</v>
      </c>
      <c r="G21" s="10">
        <v>23.55</v>
      </c>
      <c r="H21" s="10">
        <v>131</v>
      </c>
      <c r="I21" s="8">
        <v>7</v>
      </c>
      <c r="J21" s="8">
        <v>40</v>
      </c>
      <c r="K21" s="8">
        <v>11</v>
      </c>
      <c r="L21" s="8">
        <v>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</row>
    <row r="22" spans="1:1017" s="3" customFormat="1" ht="15" customHeight="1" x14ac:dyDescent="0.2">
      <c r="A22" s="20" t="s">
        <v>116</v>
      </c>
      <c r="B22" s="43" t="s">
        <v>131</v>
      </c>
      <c r="C22" s="43"/>
      <c r="D22" s="7">
        <v>20</v>
      </c>
      <c r="E22" s="8">
        <v>0</v>
      </c>
      <c r="F22" s="8">
        <v>0</v>
      </c>
      <c r="G22" s="8">
        <v>0</v>
      </c>
      <c r="H22" s="8">
        <v>2</v>
      </c>
      <c r="I22" s="8">
        <v>3</v>
      </c>
      <c r="J22" s="8">
        <v>3</v>
      </c>
      <c r="K22" s="8">
        <v>2</v>
      </c>
      <c r="L22" s="8">
        <v>0</v>
      </c>
      <c r="AMC22"/>
    </row>
    <row r="23" spans="1:1017" s="3" customFormat="1" ht="15" customHeight="1" x14ac:dyDescent="0.2">
      <c r="A23" s="20"/>
      <c r="B23" s="27"/>
      <c r="C23" s="27"/>
      <c r="D23" s="7"/>
      <c r="E23" s="8"/>
      <c r="F23" s="8"/>
      <c r="G23" s="8"/>
      <c r="H23" s="8"/>
      <c r="I23" s="8"/>
      <c r="J23" s="8"/>
      <c r="K23" s="8"/>
      <c r="L23" s="8"/>
      <c r="AMC23"/>
    </row>
    <row r="24" spans="1:1017" ht="15.75" x14ac:dyDescent="0.25">
      <c r="A24" s="44" t="s">
        <v>35</v>
      </c>
      <c r="B24" s="44"/>
      <c r="C24" s="44"/>
      <c r="D24" s="44"/>
      <c r="E24" s="25">
        <f>E17+E20+E21+E18+E19+E22</f>
        <v>23.8</v>
      </c>
      <c r="F24" s="25">
        <f t="shared" ref="F24:L24" si="1">F17+F20+F21+F18+F19+F22</f>
        <v>24.36</v>
      </c>
      <c r="G24" s="25">
        <f t="shared" si="1"/>
        <v>111.55</v>
      </c>
      <c r="H24" s="25">
        <f t="shared" si="1"/>
        <v>683</v>
      </c>
      <c r="I24" s="25">
        <f t="shared" si="1"/>
        <v>90</v>
      </c>
      <c r="J24" s="25">
        <f t="shared" si="1"/>
        <v>290</v>
      </c>
      <c r="K24" s="25">
        <f t="shared" si="1"/>
        <v>83</v>
      </c>
      <c r="L24" s="25">
        <f t="shared" si="1"/>
        <v>5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</row>
    <row r="25" spans="1:1017" s="3" customFormat="1" ht="15" customHeight="1" x14ac:dyDescent="0.25">
      <c r="A25" s="45" t="s">
        <v>22</v>
      </c>
      <c r="B25" s="45"/>
      <c r="C25" s="45"/>
      <c r="D25" s="45"/>
      <c r="E25" s="17">
        <f>E15+E24</f>
        <v>44.2</v>
      </c>
      <c r="F25" s="17">
        <f t="shared" ref="F25:L25" si="2">F15+F24</f>
        <v>50.12</v>
      </c>
      <c r="G25" s="17">
        <f t="shared" si="2"/>
        <v>188.32</v>
      </c>
      <c r="H25" s="17">
        <f t="shared" si="2"/>
        <v>1228</v>
      </c>
      <c r="I25" s="17">
        <f t="shared" si="2"/>
        <v>166.01</v>
      </c>
      <c r="J25" s="17">
        <f t="shared" si="2"/>
        <v>599.5</v>
      </c>
      <c r="K25" s="17">
        <f t="shared" si="2"/>
        <v>139.36000000000001</v>
      </c>
      <c r="L25" s="17">
        <f t="shared" si="2"/>
        <v>8.51</v>
      </c>
      <c r="AMC25"/>
    </row>
    <row r="26" spans="1:1017" ht="15.75" x14ac:dyDescent="0.25">
      <c r="A26" s="59" t="s">
        <v>23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</row>
    <row r="27" spans="1:1017" ht="18" customHeight="1" x14ac:dyDescent="0.25">
      <c r="A27" s="4" t="s">
        <v>39</v>
      </c>
      <c r="B27" s="3"/>
      <c r="C27" s="3"/>
      <c r="D27" s="3"/>
      <c r="E27" s="5" t="s">
        <v>1</v>
      </c>
      <c r="F27" s="41" t="s">
        <v>24</v>
      </c>
      <c r="G27" s="41"/>
      <c r="H27" s="41"/>
      <c r="I27" s="60"/>
      <c r="J27" s="60"/>
      <c r="K27" s="60"/>
      <c r="L27" s="60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</row>
    <row r="28" spans="1:1017" ht="18" customHeight="1" x14ac:dyDescent="0.25">
      <c r="A28"/>
      <c r="B28" s="3"/>
      <c r="C28" s="3"/>
      <c r="D28" s="61" t="s">
        <v>3</v>
      </c>
      <c r="E28" s="61"/>
      <c r="F28" s="6" t="s">
        <v>4</v>
      </c>
      <c r="G28"/>
      <c r="H28"/>
      <c r="I28" s="62" t="s">
        <v>133</v>
      </c>
      <c r="J28" s="63"/>
      <c r="K28" s="63"/>
      <c r="L28" s="6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</row>
    <row r="29" spans="1:1017" ht="44.25" customHeight="1" x14ac:dyDescent="0.2">
      <c r="A29" s="48" t="s">
        <v>5</v>
      </c>
      <c r="B29" s="48" t="s">
        <v>6</v>
      </c>
      <c r="C29" s="48"/>
      <c r="D29" s="48" t="s">
        <v>7</v>
      </c>
      <c r="E29" s="52" t="s">
        <v>8</v>
      </c>
      <c r="F29" s="52"/>
      <c r="G29" s="52"/>
      <c r="H29" s="48" t="s">
        <v>9</v>
      </c>
      <c r="I29" s="52" t="s">
        <v>10</v>
      </c>
      <c r="J29" s="52"/>
      <c r="K29" s="52"/>
      <c r="L29" s="5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</row>
    <row r="30" spans="1:1017" ht="15" x14ac:dyDescent="0.2">
      <c r="A30" s="49"/>
      <c r="B30" s="50"/>
      <c r="C30" s="51"/>
      <c r="D30" s="49"/>
      <c r="E30" s="13" t="s">
        <v>11</v>
      </c>
      <c r="F30" s="13" t="s">
        <v>12</v>
      </c>
      <c r="G30" s="13" t="s">
        <v>13</v>
      </c>
      <c r="H30" s="49"/>
      <c r="I30" s="13" t="s">
        <v>14</v>
      </c>
      <c r="J30" s="13" t="s">
        <v>15</v>
      </c>
      <c r="K30" s="13" t="s">
        <v>16</v>
      </c>
      <c r="L30" s="13" t="s">
        <v>17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</row>
    <row r="31" spans="1:1017" ht="18" customHeight="1" x14ac:dyDescent="0.2">
      <c r="A31" s="11">
        <v>1</v>
      </c>
      <c r="B31" s="54">
        <v>2</v>
      </c>
      <c r="C31" s="54"/>
      <c r="D31" s="11">
        <v>3</v>
      </c>
      <c r="E31" s="11">
        <v>4</v>
      </c>
      <c r="F31" s="11">
        <v>5</v>
      </c>
      <c r="G31" s="11">
        <v>6</v>
      </c>
      <c r="H31" s="11">
        <v>7</v>
      </c>
      <c r="I31" s="11">
        <v>12</v>
      </c>
      <c r="J31" s="11">
        <v>13</v>
      </c>
      <c r="K31" s="11">
        <v>14</v>
      </c>
      <c r="L31" s="11">
        <v>15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</row>
    <row r="32" spans="1:1017" ht="15" customHeight="1" x14ac:dyDescent="0.25">
      <c r="A32" s="57" t="s">
        <v>18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</row>
    <row r="33" spans="1:1017" ht="15.75" customHeight="1" x14ac:dyDescent="0.2">
      <c r="A33" s="16" t="s">
        <v>91</v>
      </c>
      <c r="B33" s="47" t="s">
        <v>92</v>
      </c>
      <c r="C33" s="47"/>
      <c r="D33" s="14">
        <v>20</v>
      </c>
      <c r="E33" s="10">
        <v>5</v>
      </c>
      <c r="F33" s="10">
        <v>5</v>
      </c>
      <c r="G33" s="10">
        <v>0</v>
      </c>
      <c r="H33" s="10">
        <v>68</v>
      </c>
      <c r="I33" s="10">
        <v>200</v>
      </c>
      <c r="J33" s="10">
        <v>0</v>
      </c>
      <c r="K33" s="10">
        <v>9</v>
      </c>
      <c r="L33" s="10">
        <v>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</row>
    <row r="34" spans="1:1017" ht="15" customHeight="1" x14ac:dyDescent="0.2">
      <c r="A34" s="14" t="s">
        <v>50</v>
      </c>
      <c r="B34" s="47" t="s">
        <v>51</v>
      </c>
      <c r="C34" s="47"/>
      <c r="D34" s="14">
        <v>150</v>
      </c>
      <c r="E34" s="10">
        <v>4</v>
      </c>
      <c r="F34" s="10">
        <v>8</v>
      </c>
      <c r="G34" s="10">
        <v>29</v>
      </c>
      <c r="H34" s="10">
        <v>206</v>
      </c>
      <c r="I34" s="10">
        <v>90</v>
      </c>
      <c r="J34" s="10">
        <v>81</v>
      </c>
      <c r="K34" s="10">
        <v>14</v>
      </c>
      <c r="L34" s="10">
        <v>0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</row>
    <row r="35" spans="1:1017" ht="18" customHeight="1" x14ac:dyDescent="0.2">
      <c r="A35" s="14" t="s">
        <v>52</v>
      </c>
      <c r="B35" s="47" t="s">
        <v>93</v>
      </c>
      <c r="C35" s="47"/>
      <c r="D35" s="14">
        <v>200</v>
      </c>
      <c r="E35" s="10">
        <v>3</v>
      </c>
      <c r="F35" s="10">
        <v>3</v>
      </c>
      <c r="G35" s="10">
        <v>28</v>
      </c>
      <c r="H35" s="10">
        <v>155</v>
      </c>
      <c r="I35" s="10">
        <v>140</v>
      </c>
      <c r="J35" s="10">
        <v>90</v>
      </c>
      <c r="K35" s="10">
        <v>15</v>
      </c>
      <c r="L35" s="10">
        <v>0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</row>
    <row r="36" spans="1:1017" ht="15" customHeight="1" x14ac:dyDescent="0.2">
      <c r="A36" s="16" t="s">
        <v>90</v>
      </c>
      <c r="B36" s="47" t="s">
        <v>47</v>
      </c>
      <c r="C36" s="47"/>
      <c r="D36" s="14">
        <v>40</v>
      </c>
      <c r="E36" s="10">
        <v>3.8</v>
      </c>
      <c r="F36" s="10">
        <v>2.36</v>
      </c>
      <c r="G36" s="10">
        <v>23.55</v>
      </c>
      <c r="H36" s="10">
        <v>131</v>
      </c>
      <c r="I36" s="10">
        <v>11</v>
      </c>
      <c r="J36" s="10">
        <v>37</v>
      </c>
      <c r="K36" s="10">
        <v>14.5</v>
      </c>
      <c r="L36" s="10">
        <v>0.69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</row>
    <row r="37" spans="1:1017" ht="15" customHeight="1" x14ac:dyDescent="0.25">
      <c r="A37" s="42" t="s">
        <v>21</v>
      </c>
      <c r="B37" s="42"/>
      <c r="C37" s="42"/>
      <c r="D37" s="42"/>
      <c r="E37" s="17">
        <f>E33+E34+E35+E36</f>
        <v>15.8</v>
      </c>
      <c r="F37" s="17">
        <f t="shared" ref="F37:L37" si="3">F33+F34+F35+F36</f>
        <v>18.36</v>
      </c>
      <c r="G37" s="17">
        <f t="shared" si="3"/>
        <v>80.55</v>
      </c>
      <c r="H37" s="17">
        <f t="shared" si="3"/>
        <v>560</v>
      </c>
      <c r="I37" s="17">
        <f t="shared" si="3"/>
        <v>441</v>
      </c>
      <c r="J37" s="17">
        <f t="shared" si="3"/>
        <v>208</v>
      </c>
      <c r="K37" s="17">
        <f t="shared" si="3"/>
        <v>52.5</v>
      </c>
      <c r="L37" s="17">
        <f t="shared" si="3"/>
        <v>0.69</v>
      </c>
      <c r="M37" s="2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</row>
    <row r="38" spans="1:1017" ht="15.75" x14ac:dyDescent="0.25">
      <c r="A38" s="53" t="s">
        <v>33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</row>
    <row r="39" spans="1:1017" ht="30" customHeight="1" x14ac:dyDescent="0.2">
      <c r="A39" s="20" t="s">
        <v>108</v>
      </c>
      <c r="B39" s="43" t="s">
        <v>69</v>
      </c>
      <c r="C39" s="43"/>
      <c r="D39" s="7">
        <v>200</v>
      </c>
      <c r="E39" s="8">
        <v>2</v>
      </c>
      <c r="F39" s="8">
        <v>4</v>
      </c>
      <c r="G39" s="8">
        <v>11</v>
      </c>
      <c r="H39" s="8">
        <v>87</v>
      </c>
      <c r="I39" s="8">
        <v>34</v>
      </c>
      <c r="J39" s="8">
        <v>42</v>
      </c>
      <c r="K39" s="8">
        <v>20</v>
      </c>
      <c r="L39" s="8">
        <v>1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</row>
    <row r="40" spans="1:1017" ht="15" customHeight="1" x14ac:dyDescent="0.2">
      <c r="A40" s="20" t="s">
        <v>109</v>
      </c>
      <c r="B40" s="43" t="s">
        <v>70</v>
      </c>
      <c r="C40" s="43"/>
      <c r="D40" s="7">
        <v>60</v>
      </c>
      <c r="E40" s="8">
        <v>13</v>
      </c>
      <c r="F40" s="8">
        <v>17</v>
      </c>
      <c r="G40" s="8">
        <v>5</v>
      </c>
      <c r="H40" s="8">
        <v>207</v>
      </c>
      <c r="I40" s="8">
        <v>17</v>
      </c>
      <c r="J40" s="8">
        <v>131</v>
      </c>
      <c r="K40" s="8">
        <v>19</v>
      </c>
      <c r="L40" s="8">
        <v>2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</row>
    <row r="41" spans="1:1017" ht="15" customHeight="1" x14ac:dyDescent="0.2">
      <c r="A41" s="20" t="s">
        <v>110</v>
      </c>
      <c r="B41" s="43" t="s">
        <v>71</v>
      </c>
      <c r="C41" s="43"/>
      <c r="D41" s="40">
        <v>150</v>
      </c>
      <c r="E41" s="8">
        <v>5</v>
      </c>
      <c r="F41" s="8">
        <v>7</v>
      </c>
      <c r="G41" s="8">
        <v>35</v>
      </c>
      <c r="H41" s="8">
        <v>223</v>
      </c>
      <c r="I41" s="8">
        <v>14</v>
      </c>
      <c r="J41" s="8">
        <v>45</v>
      </c>
      <c r="K41" s="8">
        <v>8</v>
      </c>
      <c r="L41" s="8">
        <v>1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</row>
    <row r="42" spans="1:1017" ht="15" customHeight="1" x14ac:dyDescent="0.2">
      <c r="A42" s="20" t="s">
        <v>111</v>
      </c>
      <c r="B42" s="43" t="s">
        <v>131</v>
      </c>
      <c r="C42" s="43"/>
      <c r="D42" s="7">
        <v>20</v>
      </c>
      <c r="E42" s="8">
        <v>1</v>
      </c>
      <c r="F42" s="8">
        <v>3</v>
      </c>
      <c r="G42" s="8">
        <v>3</v>
      </c>
      <c r="H42" s="8">
        <v>52</v>
      </c>
      <c r="I42" s="8">
        <v>17</v>
      </c>
      <c r="J42" s="8">
        <v>22</v>
      </c>
      <c r="K42" s="8">
        <v>9</v>
      </c>
      <c r="L42" s="8">
        <v>1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</row>
    <row r="43" spans="1:1017" ht="15" customHeight="1" x14ac:dyDescent="0.2">
      <c r="A43" s="20" t="s">
        <v>112</v>
      </c>
      <c r="B43" s="43" t="s">
        <v>83</v>
      </c>
      <c r="C43" s="43"/>
      <c r="D43" s="7">
        <v>200</v>
      </c>
      <c r="E43" s="8">
        <v>0</v>
      </c>
      <c r="F43" s="8">
        <v>0</v>
      </c>
      <c r="G43" s="8">
        <v>14</v>
      </c>
      <c r="H43" s="8">
        <v>57</v>
      </c>
      <c r="I43" s="8">
        <v>5</v>
      </c>
      <c r="J43" s="8">
        <v>8</v>
      </c>
      <c r="K43" s="8">
        <v>4</v>
      </c>
      <c r="L43" s="8">
        <v>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</row>
    <row r="44" spans="1:1017" s="6" customFormat="1" ht="15" x14ac:dyDescent="0.2">
      <c r="A44" s="20" t="s">
        <v>90</v>
      </c>
      <c r="B44" s="43" t="s">
        <v>20</v>
      </c>
      <c r="C44" s="43"/>
      <c r="D44" s="7">
        <v>40</v>
      </c>
      <c r="E44" s="10">
        <v>3.8</v>
      </c>
      <c r="F44" s="10">
        <v>2.36</v>
      </c>
      <c r="G44" s="10">
        <v>23.55</v>
      </c>
      <c r="H44" s="10">
        <v>131</v>
      </c>
      <c r="I44" s="8">
        <v>7</v>
      </c>
      <c r="J44" s="8">
        <v>40</v>
      </c>
      <c r="K44" s="8">
        <v>11</v>
      </c>
      <c r="L44" s="8">
        <v>1</v>
      </c>
      <c r="AMC44"/>
    </row>
    <row r="45" spans="1:1017" s="6" customFormat="1" ht="15" x14ac:dyDescent="0.2">
      <c r="A45" s="20"/>
      <c r="B45" s="27"/>
      <c r="C45" s="27"/>
      <c r="D45" s="7"/>
      <c r="E45" s="8"/>
      <c r="F45" s="8"/>
      <c r="G45" s="8"/>
      <c r="H45" s="8"/>
      <c r="I45" s="8"/>
      <c r="J45" s="8"/>
      <c r="K45" s="8"/>
      <c r="L45" s="8"/>
      <c r="AMC45"/>
    </row>
    <row r="46" spans="1:1017" s="3" customFormat="1" ht="15.75" x14ac:dyDescent="0.25">
      <c r="A46" s="44" t="s">
        <v>35</v>
      </c>
      <c r="B46" s="44"/>
      <c r="C46" s="44"/>
      <c r="D46" s="44"/>
      <c r="E46" s="25">
        <f t="shared" ref="E46:L46" si="4">E39+E40+E41+E42+E43+E44</f>
        <v>24.8</v>
      </c>
      <c r="F46" s="25">
        <f t="shared" si="4"/>
        <v>33.36</v>
      </c>
      <c r="G46" s="25">
        <f t="shared" si="4"/>
        <v>91.55</v>
      </c>
      <c r="H46" s="25">
        <f t="shared" si="4"/>
        <v>757</v>
      </c>
      <c r="I46" s="25">
        <f t="shared" si="4"/>
        <v>94</v>
      </c>
      <c r="J46" s="25">
        <f t="shared" si="4"/>
        <v>288</v>
      </c>
      <c r="K46" s="25">
        <f t="shared" si="4"/>
        <v>71</v>
      </c>
      <c r="L46" s="25">
        <f t="shared" si="4"/>
        <v>7</v>
      </c>
      <c r="AMC46"/>
    </row>
    <row r="47" spans="1:1017" ht="15.75" x14ac:dyDescent="0.25">
      <c r="A47" s="45" t="s">
        <v>22</v>
      </c>
      <c r="B47" s="45"/>
      <c r="C47" s="45"/>
      <c r="D47" s="45"/>
      <c r="E47" s="17">
        <f t="shared" ref="E47:L47" si="5">E37+E46</f>
        <v>40.6</v>
      </c>
      <c r="F47" s="17">
        <f t="shared" si="5"/>
        <v>51.72</v>
      </c>
      <c r="G47" s="17">
        <f t="shared" si="5"/>
        <v>172.1</v>
      </c>
      <c r="H47" s="17">
        <f t="shared" si="5"/>
        <v>1317</v>
      </c>
      <c r="I47" s="17">
        <f t="shared" si="5"/>
        <v>535</v>
      </c>
      <c r="J47" s="17">
        <f t="shared" si="5"/>
        <v>496</v>
      </c>
      <c r="K47" s="17">
        <f t="shared" si="5"/>
        <v>123.5</v>
      </c>
      <c r="L47" s="17">
        <f t="shared" si="5"/>
        <v>7.6899999999999995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</row>
    <row r="48" spans="1:1017" s="3" customFormat="1" ht="15" customHeight="1" x14ac:dyDescent="0.25">
      <c r="A48" s="59" t="s">
        <v>25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AMC48"/>
    </row>
    <row r="49" spans="1:1017" ht="15.75" x14ac:dyDescent="0.25">
      <c r="A49" s="4" t="s">
        <v>39</v>
      </c>
      <c r="B49" s="3"/>
      <c r="C49" s="3"/>
      <c r="D49" s="3"/>
      <c r="E49" s="5" t="s">
        <v>1</v>
      </c>
      <c r="F49" s="41" t="s">
        <v>26</v>
      </c>
      <c r="G49" s="41"/>
      <c r="H49" s="41"/>
      <c r="I49" s="60"/>
      <c r="J49" s="60"/>
      <c r="K49" s="60"/>
      <c r="L49" s="60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</row>
    <row r="50" spans="1:1017" ht="16.5" customHeight="1" x14ac:dyDescent="0.25">
      <c r="A50"/>
      <c r="B50" s="3"/>
      <c r="C50" s="3"/>
      <c r="D50" s="61" t="s">
        <v>3</v>
      </c>
      <c r="E50" s="61"/>
      <c r="F50" s="6" t="s">
        <v>4</v>
      </c>
      <c r="G50"/>
      <c r="H50"/>
      <c r="I50" s="62" t="s">
        <v>133</v>
      </c>
      <c r="J50" s="63"/>
      <c r="K50" s="63"/>
      <c r="L50" s="63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</row>
    <row r="51" spans="1:1017" ht="30.75" customHeight="1" x14ac:dyDescent="0.2">
      <c r="A51" s="48" t="s">
        <v>5</v>
      </c>
      <c r="B51" s="48" t="s">
        <v>6</v>
      </c>
      <c r="C51" s="48"/>
      <c r="D51" s="48" t="s">
        <v>7</v>
      </c>
      <c r="E51" s="52" t="s">
        <v>8</v>
      </c>
      <c r="F51" s="52"/>
      <c r="G51" s="52"/>
      <c r="H51" s="48" t="s">
        <v>9</v>
      </c>
      <c r="I51" s="52" t="s">
        <v>10</v>
      </c>
      <c r="J51" s="52"/>
      <c r="K51" s="52"/>
      <c r="L51" s="52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</row>
    <row r="52" spans="1:1017" ht="15" x14ac:dyDescent="0.2">
      <c r="A52" s="49"/>
      <c r="B52" s="50"/>
      <c r="C52" s="51"/>
      <c r="D52" s="49"/>
      <c r="E52" s="13" t="s">
        <v>11</v>
      </c>
      <c r="F52" s="13" t="s">
        <v>12</v>
      </c>
      <c r="G52" s="13" t="s">
        <v>13</v>
      </c>
      <c r="H52" s="49"/>
      <c r="I52" s="13" t="s">
        <v>14</v>
      </c>
      <c r="J52" s="13" t="s">
        <v>15</v>
      </c>
      <c r="K52" s="13" t="s">
        <v>16</v>
      </c>
      <c r="L52" s="13" t="s">
        <v>17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</row>
    <row r="53" spans="1:1017" ht="15" x14ac:dyDescent="0.2">
      <c r="A53" s="11">
        <v>1</v>
      </c>
      <c r="B53" s="54">
        <v>2</v>
      </c>
      <c r="C53" s="54"/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12</v>
      </c>
      <c r="J53" s="11">
        <v>13</v>
      </c>
      <c r="K53" s="11">
        <v>14</v>
      </c>
      <c r="L53" s="11">
        <v>15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</row>
    <row r="54" spans="1:1017" s="9" customFormat="1" ht="15" customHeight="1" x14ac:dyDescent="0.25">
      <c r="A54" s="57" t="s">
        <v>18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</row>
    <row r="55" spans="1:1017" s="9" customFormat="1" ht="21" customHeight="1" x14ac:dyDescent="0.2">
      <c r="A55" s="33" t="s">
        <v>53</v>
      </c>
      <c r="B55" s="58" t="s">
        <v>94</v>
      </c>
      <c r="C55" s="58"/>
      <c r="D55" s="34" t="s">
        <v>38</v>
      </c>
      <c r="E55" s="10">
        <v>13</v>
      </c>
      <c r="F55" s="10">
        <v>11</v>
      </c>
      <c r="G55" s="10">
        <v>27</v>
      </c>
      <c r="H55" s="10">
        <v>263</v>
      </c>
      <c r="I55" s="10">
        <v>132</v>
      </c>
      <c r="J55" s="10">
        <v>172</v>
      </c>
      <c r="K55" s="10">
        <v>27</v>
      </c>
      <c r="L55" s="10">
        <v>1</v>
      </c>
    </row>
    <row r="56" spans="1:1017" s="9" customFormat="1" ht="16.5" customHeight="1" x14ac:dyDescent="0.2">
      <c r="A56" s="35"/>
      <c r="B56" s="58"/>
      <c r="C56" s="58"/>
      <c r="D56" s="33"/>
      <c r="E56" s="10">
        <v>3.8</v>
      </c>
      <c r="F56" s="10">
        <v>2.36</v>
      </c>
      <c r="G56" s="10">
        <v>23.55</v>
      </c>
      <c r="H56" s="10">
        <v>131</v>
      </c>
      <c r="I56" s="10">
        <v>11</v>
      </c>
      <c r="J56" s="10">
        <v>37</v>
      </c>
      <c r="K56" s="10">
        <v>14.5</v>
      </c>
      <c r="L56" s="10">
        <v>0.69</v>
      </c>
    </row>
    <row r="57" spans="1:1017" s="9" customFormat="1" ht="15" customHeight="1" x14ac:dyDescent="0.2">
      <c r="A57" s="33" t="s">
        <v>48</v>
      </c>
      <c r="B57" s="58" t="s">
        <v>42</v>
      </c>
      <c r="C57" s="58"/>
      <c r="D57" s="34" t="s">
        <v>43</v>
      </c>
      <c r="E57" s="10">
        <v>0</v>
      </c>
      <c r="F57" s="10">
        <v>0</v>
      </c>
      <c r="G57" s="10">
        <v>15</v>
      </c>
      <c r="H57" s="10">
        <v>61</v>
      </c>
      <c r="I57" s="10">
        <v>12</v>
      </c>
      <c r="J57" s="10">
        <v>4</v>
      </c>
      <c r="K57" s="10">
        <v>4</v>
      </c>
      <c r="L57" s="10">
        <v>0</v>
      </c>
    </row>
    <row r="58" spans="1:1017" ht="15" customHeight="1" x14ac:dyDescent="0.25">
      <c r="A58" s="42" t="s">
        <v>21</v>
      </c>
      <c r="B58" s="42"/>
      <c r="C58" s="42"/>
      <c r="D58" s="42"/>
      <c r="E58" s="17">
        <f t="shared" ref="E58" si="6">E55+E56+E57</f>
        <v>16.8</v>
      </c>
      <c r="F58" s="17">
        <f t="shared" ref="F58" si="7">F55+F56+F57</f>
        <v>13.36</v>
      </c>
      <c r="G58" s="17">
        <f t="shared" ref="G58" si="8">G55+G56+G57</f>
        <v>65.55</v>
      </c>
      <c r="H58" s="17">
        <f t="shared" ref="H58" si="9">H55+H56+H57</f>
        <v>455</v>
      </c>
      <c r="I58" s="17">
        <f t="shared" ref="I58" si="10">I55+I56+I57</f>
        <v>155</v>
      </c>
      <c r="J58" s="17">
        <f t="shared" ref="J58" si="11">J55+J56+J57</f>
        <v>213</v>
      </c>
      <c r="K58" s="17">
        <f t="shared" ref="K58" si="12">K55+K56+K57</f>
        <v>45.5</v>
      </c>
      <c r="L58" s="17">
        <f t="shared" ref="L58" si="13">L55+L56+L57</f>
        <v>1.69</v>
      </c>
      <c r="M58" s="29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</row>
    <row r="59" spans="1:1017" ht="15" customHeight="1" x14ac:dyDescent="0.25">
      <c r="A59" s="53" t="s">
        <v>33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</row>
    <row r="60" spans="1:1017" ht="30" customHeight="1" x14ac:dyDescent="0.2">
      <c r="A60" s="20" t="s">
        <v>117</v>
      </c>
      <c r="B60" s="55" t="s">
        <v>73</v>
      </c>
      <c r="C60" s="56"/>
      <c r="D60" s="7">
        <v>200</v>
      </c>
      <c r="E60" s="8">
        <v>2</v>
      </c>
      <c r="F60" s="8">
        <v>2</v>
      </c>
      <c r="G60" s="8">
        <v>17</v>
      </c>
      <c r="H60" s="8">
        <v>95</v>
      </c>
      <c r="I60" s="8">
        <v>28</v>
      </c>
      <c r="J60" s="8">
        <v>54</v>
      </c>
      <c r="K60" s="8">
        <v>23</v>
      </c>
      <c r="L60" s="8">
        <v>1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</row>
    <row r="61" spans="1:1017" ht="15" customHeight="1" x14ac:dyDescent="0.2">
      <c r="A61" s="20" t="s">
        <v>118</v>
      </c>
      <c r="B61" s="43" t="s">
        <v>74</v>
      </c>
      <c r="C61" s="43"/>
      <c r="D61" s="7">
        <v>60</v>
      </c>
      <c r="E61" s="8">
        <v>10</v>
      </c>
      <c r="F61" s="8">
        <v>9</v>
      </c>
      <c r="G61" s="8">
        <v>9</v>
      </c>
      <c r="H61" s="8">
        <v>162</v>
      </c>
      <c r="I61" s="8">
        <v>13</v>
      </c>
      <c r="J61" s="8">
        <v>10</v>
      </c>
      <c r="K61" s="8">
        <v>15</v>
      </c>
      <c r="L61" s="8">
        <v>1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</row>
    <row r="62" spans="1:1017" ht="15" customHeight="1" x14ac:dyDescent="0.2">
      <c r="A62" s="20" t="s">
        <v>119</v>
      </c>
      <c r="B62" s="43" t="s">
        <v>75</v>
      </c>
      <c r="C62" s="43"/>
      <c r="D62" s="7">
        <v>130</v>
      </c>
      <c r="E62" s="8">
        <v>3.5</v>
      </c>
      <c r="F62" s="8">
        <v>5</v>
      </c>
      <c r="G62" s="8">
        <v>21.2</v>
      </c>
      <c r="H62" s="8">
        <v>128</v>
      </c>
      <c r="I62" s="8">
        <v>16</v>
      </c>
      <c r="J62" s="8">
        <v>74</v>
      </c>
      <c r="K62" s="8">
        <v>29</v>
      </c>
      <c r="L62" s="8">
        <v>1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</row>
    <row r="63" spans="1:1017" s="6" customFormat="1" ht="15" customHeight="1" x14ac:dyDescent="0.2">
      <c r="A63" s="20" t="s">
        <v>116</v>
      </c>
      <c r="B63" s="43" t="s">
        <v>131</v>
      </c>
      <c r="C63" s="43"/>
      <c r="D63" s="7">
        <v>20</v>
      </c>
      <c r="E63" s="8">
        <v>0</v>
      </c>
      <c r="F63" s="8"/>
      <c r="G63" s="8"/>
      <c r="H63" s="8">
        <v>2</v>
      </c>
      <c r="I63" s="8">
        <v>3</v>
      </c>
      <c r="J63" s="8">
        <v>3</v>
      </c>
      <c r="K63" s="8">
        <v>2</v>
      </c>
      <c r="L63" s="8"/>
      <c r="AMC63"/>
    </row>
    <row r="64" spans="1:1017" s="3" customFormat="1" ht="15" customHeight="1" x14ac:dyDescent="0.2">
      <c r="A64" s="20" t="s">
        <v>112</v>
      </c>
      <c r="B64" s="43" t="s">
        <v>72</v>
      </c>
      <c r="C64" s="43"/>
      <c r="D64" s="7">
        <v>200</v>
      </c>
      <c r="E64" s="8">
        <v>0</v>
      </c>
      <c r="F64" s="8"/>
      <c r="G64" s="8">
        <v>14</v>
      </c>
      <c r="H64" s="8">
        <v>57</v>
      </c>
      <c r="I64" s="8">
        <v>5</v>
      </c>
      <c r="J64" s="8">
        <v>8</v>
      </c>
      <c r="K64" s="8">
        <v>4</v>
      </c>
      <c r="L64" s="8">
        <v>1</v>
      </c>
      <c r="AMC64"/>
    </row>
    <row r="65" spans="1:1017" ht="15" x14ac:dyDescent="0.2">
      <c r="A65" s="20" t="s">
        <v>90</v>
      </c>
      <c r="B65" s="43" t="s">
        <v>20</v>
      </c>
      <c r="C65" s="43"/>
      <c r="D65" s="7">
        <v>40</v>
      </c>
      <c r="E65" s="10">
        <v>3.8</v>
      </c>
      <c r="F65" s="10">
        <v>2.36</v>
      </c>
      <c r="G65" s="10">
        <v>23.55</v>
      </c>
      <c r="H65" s="10">
        <v>131</v>
      </c>
      <c r="I65" s="8">
        <v>7</v>
      </c>
      <c r="J65" s="8">
        <v>40</v>
      </c>
      <c r="K65" s="8">
        <v>11</v>
      </c>
      <c r="L65" s="8">
        <v>1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</row>
    <row r="66" spans="1:1017" ht="15" x14ac:dyDescent="0.2">
      <c r="A66" s="20"/>
      <c r="B66" s="27"/>
      <c r="C66" s="27"/>
      <c r="D66" s="7"/>
      <c r="E66" s="8"/>
      <c r="F66" s="8"/>
      <c r="G66" s="8"/>
      <c r="H66" s="8"/>
      <c r="I66" s="8"/>
      <c r="J66" s="8"/>
      <c r="K66" s="8"/>
      <c r="L66" s="8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</row>
    <row r="67" spans="1:1017" ht="14.25" customHeight="1" x14ac:dyDescent="0.25">
      <c r="A67" s="44" t="s">
        <v>35</v>
      </c>
      <c r="B67" s="44"/>
      <c r="C67" s="44"/>
      <c r="D67" s="44"/>
      <c r="E67" s="25">
        <f>E60+E61+E62+E63+E64+E65</f>
        <v>19.3</v>
      </c>
      <c r="F67" s="25">
        <f t="shared" ref="F67:L67" si="14">F60+F61+F62+F63+F64+F65</f>
        <v>18.36</v>
      </c>
      <c r="G67" s="25">
        <f t="shared" si="14"/>
        <v>84.75</v>
      </c>
      <c r="H67" s="25">
        <f t="shared" si="14"/>
        <v>575</v>
      </c>
      <c r="I67" s="25">
        <f t="shared" si="14"/>
        <v>72</v>
      </c>
      <c r="J67" s="25">
        <f t="shared" si="14"/>
        <v>189</v>
      </c>
      <c r="K67" s="25">
        <f t="shared" si="14"/>
        <v>84</v>
      </c>
      <c r="L67" s="25">
        <f t="shared" si="14"/>
        <v>5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</row>
    <row r="68" spans="1:1017" ht="19.5" customHeight="1" x14ac:dyDescent="0.25">
      <c r="A68" s="45" t="s">
        <v>22</v>
      </c>
      <c r="B68" s="45"/>
      <c r="C68" s="45"/>
      <c r="D68" s="45"/>
      <c r="E68" s="17">
        <f>E58+E67</f>
        <v>36.1</v>
      </c>
      <c r="F68" s="17">
        <f t="shared" ref="F68:L68" si="15">F58+F67</f>
        <v>31.72</v>
      </c>
      <c r="G68" s="17">
        <f t="shared" si="15"/>
        <v>150.30000000000001</v>
      </c>
      <c r="H68" s="17">
        <f t="shared" si="15"/>
        <v>1030</v>
      </c>
      <c r="I68" s="17">
        <f t="shared" si="15"/>
        <v>227</v>
      </c>
      <c r="J68" s="17">
        <f t="shared" si="15"/>
        <v>402</v>
      </c>
      <c r="K68" s="17">
        <f t="shared" si="15"/>
        <v>129.5</v>
      </c>
      <c r="L68" s="17">
        <f t="shared" si="15"/>
        <v>6.6899999999999995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</row>
    <row r="69" spans="1:1017" ht="15.75" x14ac:dyDescent="0.25">
      <c r="A69" s="4" t="s">
        <v>39</v>
      </c>
      <c r="B69" s="3"/>
      <c r="C69" s="3"/>
      <c r="D69" s="3"/>
      <c r="E69" s="5" t="s">
        <v>1</v>
      </c>
      <c r="F69" s="41" t="s">
        <v>27</v>
      </c>
      <c r="G69" s="41"/>
      <c r="H69" s="41"/>
      <c r="I69" s="60"/>
      <c r="J69" s="60"/>
      <c r="K69" s="60"/>
      <c r="L69" s="60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</row>
    <row r="70" spans="1:1017" ht="15.75" x14ac:dyDescent="0.25">
      <c r="A70"/>
      <c r="B70" s="3"/>
      <c r="C70" s="3"/>
      <c r="D70" s="61" t="s">
        <v>3</v>
      </c>
      <c r="E70" s="61"/>
      <c r="F70" s="6" t="s">
        <v>4</v>
      </c>
      <c r="G70"/>
      <c r="H70"/>
      <c r="I70" s="62" t="s">
        <v>133</v>
      </c>
      <c r="J70" s="63"/>
      <c r="K70" s="63"/>
      <c r="L70" s="63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</row>
    <row r="71" spans="1:1017" ht="26.25" customHeight="1" x14ac:dyDescent="0.2">
      <c r="A71" s="48" t="s">
        <v>5</v>
      </c>
      <c r="B71" s="48" t="s">
        <v>6</v>
      </c>
      <c r="C71" s="48"/>
      <c r="D71" s="48" t="s">
        <v>7</v>
      </c>
      <c r="E71" s="52" t="s">
        <v>8</v>
      </c>
      <c r="F71" s="52"/>
      <c r="G71" s="52"/>
      <c r="H71" s="48" t="s">
        <v>9</v>
      </c>
      <c r="I71" s="52" t="s">
        <v>10</v>
      </c>
      <c r="J71" s="52"/>
      <c r="K71" s="52"/>
      <c r="L71" s="52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</row>
    <row r="72" spans="1:1017" ht="18" customHeight="1" x14ac:dyDescent="0.2">
      <c r="A72" s="49"/>
      <c r="B72" s="50"/>
      <c r="C72" s="51"/>
      <c r="D72" s="49"/>
      <c r="E72" s="13" t="s">
        <v>11</v>
      </c>
      <c r="F72" s="13" t="s">
        <v>12</v>
      </c>
      <c r="G72" s="13" t="s">
        <v>13</v>
      </c>
      <c r="H72" s="49"/>
      <c r="I72" s="13" t="s">
        <v>14</v>
      </c>
      <c r="J72" s="13" t="s">
        <v>15</v>
      </c>
      <c r="K72" s="13" t="s">
        <v>16</v>
      </c>
      <c r="L72" s="13" t="s">
        <v>17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</row>
    <row r="73" spans="1:1017" ht="15" customHeight="1" x14ac:dyDescent="0.2">
      <c r="A73" s="11">
        <v>1</v>
      </c>
      <c r="B73" s="54">
        <v>2</v>
      </c>
      <c r="C73" s="54"/>
      <c r="D73" s="11">
        <v>3</v>
      </c>
      <c r="E73" s="11">
        <v>4</v>
      </c>
      <c r="F73" s="11">
        <v>5</v>
      </c>
      <c r="G73" s="11">
        <v>6</v>
      </c>
      <c r="H73" s="11">
        <v>7</v>
      </c>
      <c r="I73" s="11">
        <v>12</v>
      </c>
      <c r="J73" s="11">
        <v>13</v>
      </c>
      <c r="K73" s="11">
        <v>14</v>
      </c>
      <c r="L73" s="11">
        <v>15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</row>
    <row r="74" spans="1:1017" ht="15" customHeight="1" x14ac:dyDescent="0.25">
      <c r="A74" s="57" t="s">
        <v>18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</row>
    <row r="75" spans="1:1017" ht="15" customHeight="1" x14ac:dyDescent="0.2">
      <c r="A75" s="14" t="s">
        <v>54</v>
      </c>
      <c r="B75" s="47" t="s">
        <v>95</v>
      </c>
      <c r="C75" s="47"/>
      <c r="D75" s="14">
        <v>60</v>
      </c>
      <c r="E75" s="10">
        <v>6</v>
      </c>
      <c r="F75" s="10">
        <v>8</v>
      </c>
      <c r="G75" s="10">
        <v>7</v>
      </c>
      <c r="H75" s="10">
        <v>102</v>
      </c>
      <c r="I75" s="10">
        <v>10</v>
      </c>
      <c r="J75" s="10">
        <v>18</v>
      </c>
      <c r="K75" s="10">
        <v>14</v>
      </c>
      <c r="L75" s="10">
        <v>1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</row>
    <row r="76" spans="1:1017" ht="15" customHeight="1" x14ac:dyDescent="0.2">
      <c r="A76" s="20" t="s">
        <v>106</v>
      </c>
      <c r="B76" s="43" t="s">
        <v>34</v>
      </c>
      <c r="C76" s="43"/>
      <c r="D76" s="40">
        <v>130</v>
      </c>
      <c r="E76" s="8">
        <v>3</v>
      </c>
      <c r="F76" s="8">
        <v>5</v>
      </c>
      <c r="G76" s="8">
        <v>20</v>
      </c>
      <c r="H76" s="8">
        <v>135</v>
      </c>
      <c r="I76" s="10">
        <v>41</v>
      </c>
      <c r="J76" s="10">
        <v>96</v>
      </c>
      <c r="K76" s="10">
        <v>33</v>
      </c>
      <c r="L76" s="10">
        <v>1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</row>
    <row r="77" spans="1:1017" ht="15" customHeight="1" x14ac:dyDescent="0.2">
      <c r="A77" s="33" t="s">
        <v>96</v>
      </c>
      <c r="B77" s="58" t="s">
        <v>131</v>
      </c>
      <c r="C77" s="58"/>
      <c r="D77" s="14">
        <v>40</v>
      </c>
      <c r="E77" s="10">
        <v>0.84</v>
      </c>
      <c r="F77" s="10">
        <v>0.1</v>
      </c>
      <c r="G77" s="10">
        <v>40.4</v>
      </c>
      <c r="H77" s="10">
        <v>26</v>
      </c>
      <c r="I77" s="10"/>
      <c r="J77" s="10">
        <v>8</v>
      </c>
      <c r="K77" s="10">
        <v>10.4</v>
      </c>
      <c r="L77" s="10">
        <v>0.3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</row>
    <row r="78" spans="1:1017" s="3" customFormat="1" ht="20.25" customHeight="1" x14ac:dyDescent="0.2">
      <c r="A78" s="16" t="s">
        <v>90</v>
      </c>
      <c r="B78" s="47" t="s">
        <v>47</v>
      </c>
      <c r="C78" s="47"/>
      <c r="D78" s="14">
        <v>40</v>
      </c>
      <c r="E78" s="10">
        <v>3.8</v>
      </c>
      <c r="F78" s="10">
        <v>2.36</v>
      </c>
      <c r="G78" s="10">
        <v>23.55</v>
      </c>
      <c r="H78" s="10">
        <v>131</v>
      </c>
      <c r="I78" s="10">
        <v>11</v>
      </c>
      <c r="J78" s="10">
        <v>37</v>
      </c>
      <c r="K78" s="10">
        <v>14.5</v>
      </c>
      <c r="L78" s="10">
        <v>0.69</v>
      </c>
      <c r="AMC78"/>
    </row>
    <row r="79" spans="1:1017" ht="15" x14ac:dyDescent="0.2">
      <c r="A79" s="14" t="s">
        <v>48</v>
      </c>
      <c r="B79" s="47" t="s">
        <v>49</v>
      </c>
      <c r="C79" s="47"/>
      <c r="D79" s="15" t="s">
        <v>43</v>
      </c>
      <c r="E79" s="10">
        <v>0</v>
      </c>
      <c r="F79" s="10">
        <v>0</v>
      </c>
      <c r="G79" s="10">
        <v>15</v>
      </c>
      <c r="H79" s="10">
        <v>61</v>
      </c>
      <c r="I79" s="10">
        <v>12</v>
      </c>
      <c r="J79" s="10">
        <v>4</v>
      </c>
      <c r="K79" s="10">
        <v>4</v>
      </c>
      <c r="L79" s="10">
        <v>0</v>
      </c>
      <c r="M79" s="2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</row>
    <row r="80" spans="1:1017" ht="15" x14ac:dyDescent="0.2">
      <c r="A80" s="14"/>
      <c r="B80" s="28"/>
      <c r="C80" s="28"/>
      <c r="D80" s="15"/>
      <c r="E80" s="10"/>
      <c r="F80" s="10"/>
      <c r="G80" s="10"/>
      <c r="H80" s="10"/>
      <c r="I80" s="10"/>
      <c r="J80" s="10"/>
      <c r="K80" s="10"/>
      <c r="L80" s="1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</row>
    <row r="81" spans="1:1017" s="3" customFormat="1" ht="15" customHeight="1" x14ac:dyDescent="0.25">
      <c r="A81" s="42" t="s">
        <v>21</v>
      </c>
      <c r="B81" s="42"/>
      <c r="C81" s="42"/>
      <c r="D81" s="42"/>
      <c r="E81" s="17">
        <f>E75+E76+E77+E78+E79</f>
        <v>13.64</v>
      </c>
      <c r="F81" s="17">
        <f t="shared" ref="F81:L81" si="16">F75+F76+F77+F78+F79</f>
        <v>15.459999999999999</v>
      </c>
      <c r="G81" s="17">
        <f t="shared" si="16"/>
        <v>105.95</v>
      </c>
      <c r="H81" s="17">
        <f t="shared" si="16"/>
        <v>455</v>
      </c>
      <c r="I81" s="17">
        <f t="shared" si="16"/>
        <v>74</v>
      </c>
      <c r="J81" s="17">
        <f t="shared" si="16"/>
        <v>163</v>
      </c>
      <c r="K81" s="17">
        <f t="shared" si="16"/>
        <v>75.900000000000006</v>
      </c>
      <c r="L81" s="17">
        <f t="shared" si="16"/>
        <v>2.9899999999999998</v>
      </c>
      <c r="AMC81"/>
    </row>
    <row r="82" spans="1:1017" ht="15" customHeight="1" x14ac:dyDescent="0.25">
      <c r="A82" s="53" t="s">
        <v>33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</row>
    <row r="83" spans="1:1017" ht="15" customHeight="1" x14ac:dyDescent="0.2">
      <c r="A83" s="20" t="s">
        <v>120</v>
      </c>
      <c r="B83" s="43" t="s">
        <v>36</v>
      </c>
      <c r="C83" s="43"/>
      <c r="D83" s="7">
        <v>200</v>
      </c>
      <c r="E83" s="8">
        <v>5</v>
      </c>
      <c r="F83" s="8">
        <v>5</v>
      </c>
      <c r="G83" s="8">
        <v>16</v>
      </c>
      <c r="H83" s="8">
        <v>123</v>
      </c>
      <c r="I83" s="8">
        <v>30</v>
      </c>
      <c r="J83" s="8">
        <v>71</v>
      </c>
      <c r="K83" s="8">
        <v>29</v>
      </c>
      <c r="L83" s="8">
        <v>2</v>
      </c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</row>
    <row r="84" spans="1:1017" ht="15" customHeight="1" x14ac:dyDescent="0.2">
      <c r="A84" s="8" t="s">
        <v>121</v>
      </c>
      <c r="B84" s="43" t="s">
        <v>76</v>
      </c>
      <c r="C84" s="43"/>
      <c r="D84" s="7">
        <v>170</v>
      </c>
      <c r="E84" s="8">
        <v>17</v>
      </c>
      <c r="F84" s="8">
        <v>20</v>
      </c>
      <c r="G84" s="8">
        <v>26</v>
      </c>
      <c r="H84" s="8">
        <v>355</v>
      </c>
      <c r="I84" s="8">
        <v>23</v>
      </c>
      <c r="J84" s="8">
        <v>210</v>
      </c>
      <c r="K84" s="8">
        <v>39</v>
      </c>
      <c r="L84" s="8">
        <v>3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</row>
    <row r="85" spans="1:1017" s="6" customFormat="1" ht="17.25" customHeight="1" x14ac:dyDescent="0.2">
      <c r="A85" s="20" t="s">
        <v>111</v>
      </c>
      <c r="B85" s="43" t="s">
        <v>131</v>
      </c>
      <c r="C85" s="43"/>
      <c r="D85" s="7">
        <v>20</v>
      </c>
      <c r="E85" s="8">
        <v>0</v>
      </c>
      <c r="F85" s="8">
        <v>1</v>
      </c>
      <c r="G85" s="8">
        <v>2</v>
      </c>
      <c r="H85" s="8">
        <v>21</v>
      </c>
      <c r="I85" s="8">
        <v>10</v>
      </c>
      <c r="J85" s="8">
        <v>8</v>
      </c>
      <c r="K85" s="8">
        <v>4</v>
      </c>
      <c r="L85" s="8">
        <v>0</v>
      </c>
      <c r="AMC85"/>
    </row>
    <row r="86" spans="1:1017" s="3" customFormat="1" ht="15" customHeight="1" x14ac:dyDescent="0.2">
      <c r="A86" s="20" t="s">
        <v>115</v>
      </c>
      <c r="B86" s="43" t="s">
        <v>19</v>
      </c>
      <c r="C86" s="43"/>
      <c r="D86" s="7">
        <v>200</v>
      </c>
      <c r="E86" s="8">
        <v>1</v>
      </c>
      <c r="F86" s="8">
        <v>0</v>
      </c>
      <c r="G86" s="8">
        <v>30</v>
      </c>
      <c r="H86" s="8">
        <v>124</v>
      </c>
      <c r="I86" s="8">
        <v>12</v>
      </c>
      <c r="J86" s="8">
        <v>4</v>
      </c>
      <c r="K86" s="8">
        <v>4</v>
      </c>
      <c r="L86" s="8">
        <v>0</v>
      </c>
      <c r="AMC86"/>
    </row>
    <row r="87" spans="1:1017" s="3" customFormat="1" ht="15" customHeight="1" x14ac:dyDescent="0.2">
      <c r="A87" s="20" t="s">
        <v>90</v>
      </c>
      <c r="B87" s="43" t="s">
        <v>20</v>
      </c>
      <c r="C87" s="43"/>
      <c r="D87" s="7">
        <v>40</v>
      </c>
      <c r="E87" s="10">
        <v>3.8</v>
      </c>
      <c r="F87" s="10">
        <v>2.36</v>
      </c>
      <c r="G87" s="10">
        <v>23.55</v>
      </c>
      <c r="H87" s="10">
        <v>131</v>
      </c>
      <c r="I87" s="8">
        <v>7</v>
      </c>
      <c r="J87" s="8">
        <v>40</v>
      </c>
      <c r="K87" s="8">
        <v>11</v>
      </c>
      <c r="L87" s="8">
        <v>1</v>
      </c>
      <c r="AMC87"/>
    </row>
    <row r="88" spans="1:1017" s="3" customFormat="1" ht="15" customHeight="1" x14ac:dyDescent="0.2">
      <c r="A88" s="20"/>
      <c r="B88" s="27"/>
      <c r="C88" s="27"/>
      <c r="D88" s="7"/>
      <c r="E88" s="8"/>
      <c r="F88" s="8"/>
      <c r="G88" s="8"/>
      <c r="H88" s="8"/>
      <c r="I88" s="8"/>
      <c r="J88" s="8"/>
      <c r="K88" s="8"/>
      <c r="L88" s="8"/>
      <c r="AMC88"/>
    </row>
    <row r="89" spans="1:1017" ht="15.75" x14ac:dyDescent="0.25">
      <c r="A89" s="44" t="s">
        <v>35</v>
      </c>
      <c r="B89" s="44"/>
      <c r="C89" s="44"/>
      <c r="D89" s="44"/>
      <c r="E89" s="25">
        <f>E83+E84+E85+E86+E87</f>
        <v>26.8</v>
      </c>
      <c r="F89" s="25">
        <f t="shared" ref="F89:L89" si="17">F83+F84+F85+F86+F87</f>
        <v>28.36</v>
      </c>
      <c r="G89" s="25">
        <f t="shared" si="17"/>
        <v>97.55</v>
      </c>
      <c r="H89" s="25">
        <f t="shared" si="17"/>
        <v>754</v>
      </c>
      <c r="I89" s="25">
        <f t="shared" si="17"/>
        <v>82</v>
      </c>
      <c r="J89" s="25">
        <f t="shared" si="17"/>
        <v>333</v>
      </c>
      <c r="K89" s="25">
        <f t="shared" si="17"/>
        <v>87</v>
      </c>
      <c r="L89" s="25">
        <f t="shared" si="17"/>
        <v>6</v>
      </c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</row>
    <row r="90" spans="1:1017" ht="16.5" customHeight="1" x14ac:dyDescent="0.25">
      <c r="A90" s="45" t="s">
        <v>22</v>
      </c>
      <c r="B90" s="45"/>
      <c r="C90" s="45"/>
      <c r="D90" s="45"/>
      <c r="E90" s="17">
        <f>E81+E89</f>
        <v>40.44</v>
      </c>
      <c r="F90" s="17">
        <f t="shared" ref="F90:L90" si="18">F81+F89</f>
        <v>43.82</v>
      </c>
      <c r="G90" s="17">
        <f t="shared" si="18"/>
        <v>203.5</v>
      </c>
      <c r="H90" s="17">
        <f t="shared" si="18"/>
        <v>1209</v>
      </c>
      <c r="I90" s="17">
        <f t="shared" si="18"/>
        <v>156</v>
      </c>
      <c r="J90" s="17">
        <f t="shared" si="18"/>
        <v>496</v>
      </c>
      <c r="K90" s="17">
        <f t="shared" si="18"/>
        <v>162.9</v>
      </c>
      <c r="L90" s="17">
        <f t="shared" si="18"/>
        <v>8.99</v>
      </c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</row>
    <row r="91" spans="1:1017" ht="16.5" customHeight="1" x14ac:dyDescent="0.25">
      <c r="A91" s="59" t="s">
        <v>28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</row>
    <row r="92" spans="1:1017" ht="15.75" x14ac:dyDescent="0.25">
      <c r="A92" s="4" t="s">
        <v>39</v>
      </c>
      <c r="B92" s="3"/>
      <c r="C92" s="3"/>
      <c r="D92" s="3"/>
      <c r="E92" s="5" t="s">
        <v>1</v>
      </c>
      <c r="F92" s="41" t="s">
        <v>29</v>
      </c>
      <c r="G92" s="41"/>
      <c r="H92" s="41"/>
      <c r="I92" s="60"/>
      <c r="J92" s="60"/>
      <c r="K92" s="60"/>
      <c r="L92" s="60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</row>
    <row r="93" spans="1:1017" ht="15.75" x14ac:dyDescent="0.25">
      <c r="A93"/>
      <c r="B93" s="3"/>
      <c r="C93" s="3"/>
      <c r="D93" s="61" t="s">
        <v>3</v>
      </c>
      <c r="E93" s="61"/>
      <c r="F93" s="6" t="s">
        <v>4</v>
      </c>
      <c r="G93"/>
      <c r="H93"/>
      <c r="I93" s="62" t="s">
        <v>133</v>
      </c>
      <c r="J93" s="63"/>
      <c r="K93" s="63"/>
      <c r="L93" s="6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</row>
    <row r="94" spans="1:1017" ht="30" customHeight="1" x14ac:dyDescent="0.2">
      <c r="A94" s="48" t="s">
        <v>5</v>
      </c>
      <c r="B94" s="48" t="s">
        <v>6</v>
      </c>
      <c r="C94" s="48"/>
      <c r="D94" s="48" t="s">
        <v>7</v>
      </c>
      <c r="E94" s="52" t="s">
        <v>8</v>
      </c>
      <c r="F94" s="52"/>
      <c r="G94" s="52"/>
      <c r="H94" s="48" t="s">
        <v>9</v>
      </c>
      <c r="I94" s="52" t="s">
        <v>10</v>
      </c>
      <c r="J94" s="52"/>
      <c r="K94" s="52"/>
      <c r="L94" s="52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</row>
    <row r="95" spans="1:1017" ht="15" customHeight="1" x14ac:dyDescent="0.2">
      <c r="A95" s="49"/>
      <c r="B95" s="50"/>
      <c r="C95" s="51"/>
      <c r="D95" s="49"/>
      <c r="E95" s="13" t="s">
        <v>11</v>
      </c>
      <c r="F95" s="13" t="s">
        <v>12</v>
      </c>
      <c r="G95" s="13" t="s">
        <v>13</v>
      </c>
      <c r="H95" s="49"/>
      <c r="I95" s="13" t="s">
        <v>14</v>
      </c>
      <c r="J95" s="13" t="s">
        <v>15</v>
      </c>
      <c r="K95" s="13" t="s">
        <v>16</v>
      </c>
      <c r="L95" s="13" t="s">
        <v>17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</row>
    <row r="96" spans="1:1017" ht="15" customHeight="1" x14ac:dyDescent="0.2">
      <c r="A96" s="12">
        <v>1</v>
      </c>
      <c r="B96" s="54">
        <v>2</v>
      </c>
      <c r="C96" s="54"/>
      <c r="D96" s="12">
        <v>3</v>
      </c>
      <c r="E96" s="12">
        <v>4</v>
      </c>
      <c r="F96" s="12">
        <v>5</v>
      </c>
      <c r="G96" s="12">
        <v>6</v>
      </c>
      <c r="H96" s="12">
        <v>7</v>
      </c>
      <c r="I96" s="12">
        <v>12</v>
      </c>
      <c r="J96" s="12">
        <v>13</v>
      </c>
      <c r="K96" s="12">
        <v>14</v>
      </c>
      <c r="L96" s="12">
        <v>15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</row>
    <row r="97" spans="1:1017" s="9" customFormat="1" ht="15" customHeight="1" x14ac:dyDescent="0.25">
      <c r="A97" s="57" t="s">
        <v>18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</row>
    <row r="98" spans="1:1017" s="9" customFormat="1" ht="15" customHeight="1" x14ac:dyDescent="0.2">
      <c r="A98" s="14" t="s">
        <v>97</v>
      </c>
      <c r="B98" s="47" t="s">
        <v>98</v>
      </c>
      <c r="C98" s="47"/>
      <c r="D98" s="14">
        <v>70</v>
      </c>
      <c r="E98" s="10">
        <v>11</v>
      </c>
      <c r="F98" s="10">
        <v>15</v>
      </c>
      <c r="G98" s="10">
        <v>12</v>
      </c>
      <c r="H98" s="10">
        <v>228</v>
      </c>
      <c r="I98" s="10">
        <v>34</v>
      </c>
      <c r="J98" s="10">
        <v>28</v>
      </c>
      <c r="K98" s="10">
        <v>19</v>
      </c>
      <c r="L98" s="10">
        <v>1</v>
      </c>
    </row>
    <row r="99" spans="1:1017" s="9" customFormat="1" ht="15" customHeight="1" x14ac:dyDescent="0.2">
      <c r="A99" s="14" t="s">
        <v>99</v>
      </c>
      <c r="B99" s="47" t="s">
        <v>55</v>
      </c>
      <c r="C99" s="47"/>
      <c r="D99" s="14">
        <v>40</v>
      </c>
      <c r="E99" s="10">
        <v>1</v>
      </c>
      <c r="F99" s="10">
        <v>2</v>
      </c>
      <c r="G99" s="10">
        <v>4</v>
      </c>
      <c r="H99" s="10">
        <v>39</v>
      </c>
      <c r="I99" s="10">
        <v>23</v>
      </c>
      <c r="J99" s="10">
        <v>16</v>
      </c>
      <c r="K99" s="10">
        <v>8</v>
      </c>
      <c r="L99" s="10">
        <v>0</v>
      </c>
    </row>
    <row r="100" spans="1:1017" s="9" customFormat="1" ht="15" customHeight="1" x14ac:dyDescent="0.2">
      <c r="A100" s="14" t="s">
        <v>56</v>
      </c>
      <c r="B100" s="47" t="s">
        <v>44</v>
      </c>
      <c r="C100" s="47"/>
      <c r="D100" s="14">
        <v>150</v>
      </c>
      <c r="E100" s="10">
        <v>5.66</v>
      </c>
      <c r="F100" s="10">
        <v>0.67</v>
      </c>
      <c r="G100" s="10">
        <v>31.92</v>
      </c>
      <c r="H100" s="10">
        <v>156.30000000000001</v>
      </c>
      <c r="I100" s="10">
        <v>1</v>
      </c>
      <c r="J100" s="10">
        <v>37</v>
      </c>
      <c r="K100" s="10">
        <v>9</v>
      </c>
      <c r="L100" s="10">
        <v>0.86</v>
      </c>
    </row>
    <row r="101" spans="1:1017" s="9" customFormat="1" ht="15" x14ac:dyDescent="0.2">
      <c r="A101" s="16" t="s">
        <v>90</v>
      </c>
      <c r="B101" s="47" t="s">
        <v>47</v>
      </c>
      <c r="C101" s="47"/>
      <c r="D101" s="14">
        <v>40</v>
      </c>
      <c r="E101" s="10">
        <v>3.8</v>
      </c>
      <c r="F101" s="10">
        <v>2.36</v>
      </c>
      <c r="G101" s="10">
        <v>23.55</v>
      </c>
      <c r="H101" s="10">
        <v>131</v>
      </c>
      <c r="I101" s="10">
        <v>11</v>
      </c>
      <c r="J101" s="10">
        <v>37</v>
      </c>
      <c r="K101" s="10">
        <v>14.5</v>
      </c>
      <c r="L101" s="10">
        <v>0.69</v>
      </c>
    </row>
    <row r="102" spans="1:1017" s="9" customFormat="1" ht="15" customHeight="1" x14ac:dyDescent="0.2">
      <c r="A102" s="14" t="s">
        <v>48</v>
      </c>
      <c r="B102" s="47" t="s">
        <v>49</v>
      </c>
      <c r="C102" s="47"/>
      <c r="D102" s="15" t="s">
        <v>43</v>
      </c>
      <c r="E102" s="10">
        <v>0</v>
      </c>
      <c r="F102" s="10">
        <v>0</v>
      </c>
      <c r="G102" s="10">
        <v>15</v>
      </c>
      <c r="H102" s="10">
        <v>61</v>
      </c>
      <c r="I102" s="10">
        <v>12</v>
      </c>
      <c r="J102" s="10">
        <v>4</v>
      </c>
      <c r="K102" s="10">
        <v>4</v>
      </c>
      <c r="L102" s="10">
        <v>0</v>
      </c>
    </row>
    <row r="103" spans="1:1017" s="9" customFormat="1" ht="17.25" customHeight="1" x14ac:dyDescent="0.25">
      <c r="A103" s="42" t="s">
        <v>21</v>
      </c>
      <c r="B103" s="42"/>
      <c r="C103" s="42"/>
      <c r="D103" s="42"/>
      <c r="E103" s="17">
        <f>E98+E99+E100+E101+E102</f>
        <v>21.46</v>
      </c>
      <c r="F103" s="17">
        <f t="shared" ref="F103:L103" si="19">F98+F99+F100+F101+F102</f>
        <v>20.03</v>
      </c>
      <c r="G103" s="17">
        <f t="shared" si="19"/>
        <v>86.47</v>
      </c>
      <c r="H103" s="17">
        <f t="shared" si="19"/>
        <v>615.29999999999995</v>
      </c>
      <c r="I103" s="17">
        <f t="shared" si="19"/>
        <v>81</v>
      </c>
      <c r="J103" s="17">
        <f t="shared" si="19"/>
        <v>122</v>
      </c>
      <c r="K103" s="17">
        <f t="shared" si="19"/>
        <v>54.5</v>
      </c>
      <c r="L103" s="17">
        <f t="shared" si="19"/>
        <v>2.5499999999999998</v>
      </c>
    </row>
    <row r="104" spans="1:1017" ht="15.6" customHeight="1" x14ac:dyDescent="0.25">
      <c r="A104" s="53" t="s">
        <v>33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</row>
    <row r="105" spans="1:1017" ht="35.450000000000003" customHeight="1" x14ac:dyDescent="0.2">
      <c r="A105" s="20" t="s">
        <v>122</v>
      </c>
      <c r="B105" s="43" t="s">
        <v>84</v>
      </c>
      <c r="C105" s="43"/>
      <c r="D105" s="23" t="s">
        <v>85</v>
      </c>
      <c r="E105" s="8">
        <v>2</v>
      </c>
      <c r="F105" s="8">
        <v>5</v>
      </c>
      <c r="G105" s="8">
        <v>15</v>
      </c>
      <c r="H105" s="8">
        <v>116</v>
      </c>
      <c r="I105" s="8">
        <v>29</v>
      </c>
      <c r="J105" s="8">
        <v>68</v>
      </c>
      <c r="K105" s="8">
        <v>24</v>
      </c>
      <c r="L105" s="8">
        <v>1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</row>
    <row r="106" spans="1:1017" s="6" customFormat="1" ht="15" customHeight="1" x14ac:dyDescent="0.2">
      <c r="A106" s="24" t="s">
        <v>123</v>
      </c>
      <c r="B106" s="43" t="s">
        <v>78</v>
      </c>
      <c r="C106" s="43"/>
      <c r="D106" s="7">
        <v>70</v>
      </c>
      <c r="E106" s="8">
        <v>13</v>
      </c>
      <c r="F106" s="8">
        <v>8</v>
      </c>
      <c r="G106" s="8">
        <v>4</v>
      </c>
      <c r="H106" s="8">
        <v>136</v>
      </c>
      <c r="I106" s="8">
        <v>12</v>
      </c>
      <c r="J106" s="8">
        <v>125</v>
      </c>
      <c r="K106" s="8">
        <v>19</v>
      </c>
      <c r="L106" s="8">
        <v>2</v>
      </c>
      <c r="M106" s="30"/>
      <c r="AMC106"/>
    </row>
    <row r="107" spans="1:1017" ht="15" customHeight="1" x14ac:dyDescent="0.2">
      <c r="A107" s="20" t="s">
        <v>110</v>
      </c>
      <c r="B107" s="43" t="s">
        <v>71</v>
      </c>
      <c r="C107" s="43"/>
      <c r="D107" s="7">
        <v>140</v>
      </c>
      <c r="E107" s="8">
        <v>4</v>
      </c>
      <c r="F107" s="8">
        <v>4</v>
      </c>
      <c r="G107" s="8">
        <v>19</v>
      </c>
      <c r="H107" s="8">
        <v>130</v>
      </c>
      <c r="I107" s="8">
        <v>14</v>
      </c>
      <c r="J107" s="8">
        <v>101</v>
      </c>
      <c r="K107" s="8">
        <v>68</v>
      </c>
      <c r="L107" s="8">
        <v>2</v>
      </c>
    </row>
    <row r="108" spans="1:1017" ht="15" x14ac:dyDescent="0.2">
      <c r="A108" s="20" t="s">
        <v>112</v>
      </c>
      <c r="B108" s="43" t="s">
        <v>72</v>
      </c>
      <c r="C108" s="43"/>
      <c r="D108" s="7">
        <v>200</v>
      </c>
      <c r="E108" s="8">
        <v>0</v>
      </c>
      <c r="F108" s="8">
        <v>0</v>
      </c>
      <c r="G108" s="8">
        <v>14</v>
      </c>
      <c r="H108" s="8">
        <v>57</v>
      </c>
      <c r="I108" s="8">
        <v>5</v>
      </c>
      <c r="J108" s="8">
        <v>8</v>
      </c>
      <c r="K108" s="8">
        <v>4</v>
      </c>
      <c r="L108" s="8">
        <v>1</v>
      </c>
    </row>
    <row r="109" spans="1:1017" ht="15" customHeight="1" x14ac:dyDescent="0.2">
      <c r="A109" s="20" t="s">
        <v>90</v>
      </c>
      <c r="B109" s="43" t="s">
        <v>20</v>
      </c>
      <c r="C109" s="43"/>
      <c r="D109" s="7">
        <v>40</v>
      </c>
      <c r="E109" s="10">
        <v>3.8</v>
      </c>
      <c r="F109" s="10">
        <v>2.36</v>
      </c>
      <c r="G109" s="10">
        <v>23.55</v>
      </c>
      <c r="H109" s="10">
        <v>131</v>
      </c>
      <c r="I109" s="8">
        <v>7</v>
      </c>
      <c r="J109" s="8">
        <v>40</v>
      </c>
      <c r="K109" s="8">
        <v>11</v>
      </c>
      <c r="L109" s="8">
        <v>1</v>
      </c>
    </row>
    <row r="110" spans="1:1017" ht="15" x14ac:dyDescent="0.2">
      <c r="A110" s="20" t="s">
        <v>116</v>
      </c>
      <c r="B110" s="43" t="s">
        <v>131</v>
      </c>
      <c r="C110" s="43"/>
      <c r="D110" s="7">
        <v>20</v>
      </c>
      <c r="E110" s="8">
        <v>0</v>
      </c>
      <c r="F110" s="8">
        <v>0</v>
      </c>
      <c r="G110" s="8">
        <v>0</v>
      </c>
      <c r="H110" s="8">
        <v>2</v>
      </c>
      <c r="I110" s="8">
        <v>2</v>
      </c>
      <c r="J110" s="8">
        <v>2</v>
      </c>
      <c r="K110" s="8">
        <v>2</v>
      </c>
      <c r="L110" s="8">
        <v>0</v>
      </c>
    </row>
    <row r="111" spans="1:1017" ht="15" x14ac:dyDescent="0.2">
      <c r="A111" s="20"/>
      <c r="B111" s="27"/>
      <c r="C111" s="27"/>
      <c r="D111" s="7"/>
      <c r="E111" s="8"/>
      <c r="F111" s="8"/>
      <c r="G111" s="8"/>
      <c r="H111" s="8"/>
      <c r="I111" s="8"/>
      <c r="J111" s="8"/>
      <c r="K111" s="8"/>
      <c r="L111" s="8"/>
    </row>
    <row r="112" spans="1:1017" ht="15.75" x14ac:dyDescent="0.25">
      <c r="A112" s="44" t="s">
        <v>35</v>
      </c>
      <c r="B112" s="44"/>
      <c r="C112" s="44"/>
      <c r="D112" s="44"/>
      <c r="E112" s="25">
        <f>E105+E106+E107+E108+E109+E110</f>
        <v>22.8</v>
      </c>
      <c r="F112" s="25">
        <f t="shared" ref="F112:L112" si="20">F105+F106+F107+F108+F109+F110</f>
        <v>19.36</v>
      </c>
      <c r="G112" s="25">
        <f t="shared" si="20"/>
        <v>75.55</v>
      </c>
      <c r="H112" s="25">
        <f t="shared" si="20"/>
        <v>572</v>
      </c>
      <c r="I112" s="25">
        <f t="shared" si="20"/>
        <v>69</v>
      </c>
      <c r="J112" s="25">
        <f t="shared" si="20"/>
        <v>344</v>
      </c>
      <c r="K112" s="25">
        <f t="shared" si="20"/>
        <v>128</v>
      </c>
      <c r="L112" s="25">
        <f t="shared" si="20"/>
        <v>7</v>
      </c>
    </row>
    <row r="113" spans="1:13" ht="15.75" x14ac:dyDescent="0.25">
      <c r="A113" s="45" t="s">
        <v>22</v>
      </c>
      <c r="B113" s="45"/>
      <c r="C113" s="45"/>
      <c r="D113" s="45"/>
      <c r="E113" s="17">
        <f>E103+E112</f>
        <v>44.260000000000005</v>
      </c>
      <c r="F113" s="17">
        <f t="shared" ref="F113:L113" si="21">F103+F112</f>
        <v>39.39</v>
      </c>
      <c r="G113" s="17">
        <f t="shared" si="21"/>
        <v>162.01999999999998</v>
      </c>
      <c r="H113" s="17">
        <f t="shared" si="21"/>
        <v>1187.3</v>
      </c>
      <c r="I113" s="17">
        <f t="shared" si="21"/>
        <v>150</v>
      </c>
      <c r="J113" s="17">
        <f t="shared" si="21"/>
        <v>466</v>
      </c>
      <c r="K113" s="17">
        <f t="shared" si="21"/>
        <v>182.5</v>
      </c>
      <c r="L113" s="17">
        <f t="shared" si="21"/>
        <v>9.5500000000000007</v>
      </c>
    </row>
    <row r="114" spans="1:13" ht="15.75" x14ac:dyDescent="0.25">
      <c r="A114" s="59" t="s">
        <v>30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</row>
    <row r="115" spans="1:13" ht="15.75" x14ac:dyDescent="0.25">
      <c r="A115" s="4" t="s">
        <v>39</v>
      </c>
      <c r="B115" s="3"/>
      <c r="C115" s="3"/>
      <c r="D115" s="3"/>
      <c r="E115" s="5" t="s">
        <v>1</v>
      </c>
      <c r="F115" s="41" t="s">
        <v>2</v>
      </c>
      <c r="G115" s="41"/>
      <c r="H115" s="41"/>
      <c r="I115" s="60"/>
      <c r="J115" s="60"/>
      <c r="K115" s="60"/>
      <c r="L115" s="60"/>
    </row>
    <row r="116" spans="1:13" ht="15.75" x14ac:dyDescent="0.25">
      <c r="A116"/>
      <c r="B116" s="3"/>
      <c r="C116" s="3"/>
      <c r="D116" s="61" t="s">
        <v>3</v>
      </c>
      <c r="E116" s="61"/>
      <c r="F116" s="6" t="s">
        <v>31</v>
      </c>
      <c r="G116"/>
      <c r="H116"/>
      <c r="I116" s="62" t="s">
        <v>133</v>
      </c>
      <c r="J116" s="63"/>
      <c r="K116" s="63"/>
      <c r="L116" s="63"/>
    </row>
    <row r="117" spans="1:13" ht="33" customHeight="1" x14ac:dyDescent="0.2">
      <c r="A117" s="48" t="s">
        <v>5</v>
      </c>
      <c r="B117" s="48" t="s">
        <v>6</v>
      </c>
      <c r="C117" s="48"/>
      <c r="D117" s="48" t="s">
        <v>7</v>
      </c>
      <c r="E117" s="52" t="s">
        <v>8</v>
      </c>
      <c r="F117" s="52"/>
      <c r="G117" s="52"/>
      <c r="H117" s="48" t="s">
        <v>9</v>
      </c>
      <c r="I117" s="52" t="s">
        <v>10</v>
      </c>
      <c r="J117" s="52"/>
      <c r="K117" s="52"/>
      <c r="L117" s="52"/>
    </row>
    <row r="118" spans="1:13" ht="15" x14ac:dyDescent="0.2">
      <c r="A118" s="49"/>
      <c r="B118" s="50"/>
      <c r="C118" s="51"/>
      <c r="D118" s="49"/>
      <c r="E118" s="13" t="s">
        <v>11</v>
      </c>
      <c r="F118" s="13" t="s">
        <v>12</v>
      </c>
      <c r="G118" s="13" t="s">
        <v>13</v>
      </c>
      <c r="H118" s="49"/>
      <c r="I118" s="13" t="s">
        <v>14</v>
      </c>
      <c r="J118" s="13" t="s">
        <v>15</v>
      </c>
      <c r="K118" s="13" t="s">
        <v>16</v>
      </c>
      <c r="L118" s="13" t="s">
        <v>17</v>
      </c>
    </row>
    <row r="119" spans="1:13" ht="15" x14ac:dyDescent="0.2">
      <c r="A119" s="12">
        <v>1</v>
      </c>
      <c r="B119" s="54">
        <v>2</v>
      </c>
      <c r="C119" s="54"/>
      <c r="D119" s="12">
        <v>3</v>
      </c>
      <c r="E119" s="12">
        <v>4</v>
      </c>
      <c r="F119" s="12">
        <v>5</v>
      </c>
      <c r="G119" s="12">
        <v>6</v>
      </c>
      <c r="H119" s="12">
        <v>7</v>
      </c>
      <c r="I119" s="12">
        <v>12</v>
      </c>
      <c r="J119" s="12">
        <v>13</v>
      </c>
      <c r="K119" s="12">
        <v>14</v>
      </c>
      <c r="L119" s="12">
        <v>15</v>
      </c>
    </row>
    <row r="120" spans="1:13" ht="15.75" x14ac:dyDescent="0.25">
      <c r="A120" s="57" t="s">
        <v>18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</row>
    <row r="121" spans="1:13" ht="15" customHeight="1" x14ac:dyDescent="0.2">
      <c r="A121" s="14" t="s">
        <v>57</v>
      </c>
      <c r="B121" s="47" t="s">
        <v>100</v>
      </c>
      <c r="C121" s="47"/>
      <c r="D121" s="14">
        <v>130</v>
      </c>
      <c r="E121" s="10">
        <v>13</v>
      </c>
      <c r="F121" s="10">
        <v>15</v>
      </c>
      <c r="G121" s="10">
        <v>24</v>
      </c>
      <c r="H121" s="10">
        <v>222</v>
      </c>
      <c r="I121" s="10">
        <v>15</v>
      </c>
      <c r="J121" s="10">
        <v>56</v>
      </c>
      <c r="K121" s="10">
        <v>31</v>
      </c>
      <c r="L121" s="10">
        <v>1</v>
      </c>
    </row>
    <row r="122" spans="1:13" ht="15" customHeight="1" x14ac:dyDescent="0.2">
      <c r="A122" s="14" t="s">
        <v>101</v>
      </c>
      <c r="B122" s="47" t="s">
        <v>58</v>
      </c>
      <c r="C122" s="47"/>
      <c r="D122" s="14">
        <v>60</v>
      </c>
      <c r="E122" s="10">
        <v>0.84</v>
      </c>
      <c r="F122" s="10">
        <v>0.12</v>
      </c>
      <c r="G122" s="10">
        <v>40.4</v>
      </c>
      <c r="H122" s="10">
        <v>26</v>
      </c>
      <c r="I122" s="10">
        <v>0</v>
      </c>
      <c r="J122" s="10">
        <v>0</v>
      </c>
      <c r="K122" s="10">
        <v>10.4</v>
      </c>
      <c r="L122" s="10">
        <v>0</v>
      </c>
    </row>
    <row r="123" spans="1:13" ht="21" customHeight="1" x14ac:dyDescent="0.2">
      <c r="A123" s="16" t="s">
        <v>90</v>
      </c>
      <c r="B123" s="47" t="s">
        <v>47</v>
      </c>
      <c r="C123" s="47"/>
      <c r="D123" s="14">
        <v>40</v>
      </c>
      <c r="E123" s="10">
        <v>3.8</v>
      </c>
      <c r="F123" s="10">
        <v>2.36</v>
      </c>
      <c r="G123" s="10">
        <v>23.55</v>
      </c>
      <c r="H123" s="10">
        <v>131</v>
      </c>
      <c r="I123" s="10">
        <v>11</v>
      </c>
      <c r="J123" s="10">
        <v>37</v>
      </c>
      <c r="K123" s="10">
        <v>14.5</v>
      </c>
      <c r="L123" s="10">
        <v>0.69</v>
      </c>
    </row>
    <row r="124" spans="1:13" ht="15" customHeight="1" x14ac:dyDescent="0.2">
      <c r="A124" s="14" t="s">
        <v>48</v>
      </c>
      <c r="B124" s="47" t="s">
        <v>49</v>
      </c>
      <c r="C124" s="47"/>
      <c r="D124" s="15" t="s">
        <v>43</v>
      </c>
      <c r="E124" s="10">
        <v>0</v>
      </c>
      <c r="F124" s="10">
        <v>0</v>
      </c>
      <c r="G124" s="10">
        <v>15</v>
      </c>
      <c r="H124" s="10">
        <v>61</v>
      </c>
      <c r="I124" s="10">
        <v>12</v>
      </c>
      <c r="J124" s="10">
        <v>4</v>
      </c>
      <c r="K124" s="10">
        <v>4</v>
      </c>
      <c r="L124" s="10">
        <v>0</v>
      </c>
    </row>
    <row r="125" spans="1:13" ht="15" customHeight="1" x14ac:dyDescent="0.25">
      <c r="A125" s="42" t="s">
        <v>21</v>
      </c>
      <c r="B125" s="42"/>
      <c r="C125" s="42"/>
      <c r="D125" s="42"/>
      <c r="E125" s="17">
        <f>E121+E122+E123+E124</f>
        <v>17.64</v>
      </c>
      <c r="F125" s="17">
        <f t="shared" ref="F125:L125" si="22">F121+F122+F123+F124</f>
        <v>17.48</v>
      </c>
      <c r="G125" s="17">
        <f t="shared" si="22"/>
        <v>102.95</v>
      </c>
      <c r="H125" s="17">
        <f t="shared" si="22"/>
        <v>440</v>
      </c>
      <c r="I125" s="17">
        <f t="shared" si="22"/>
        <v>38</v>
      </c>
      <c r="J125" s="17">
        <f t="shared" si="22"/>
        <v>97</v>
      </c>
      <c r="K125" s="17">
        <f t="shared" si="22"/>
        <v>59.9</v>
      </c>
      <c r="L125" s="17">
        <f t="shared" si="22"/>
        <v>1.69</v>
      </c>
    </row>
    <row r="126" spans="1:13" ht="15.75" x14ac:dyDescent="0.25">
      <c r="A126" s="72" t="s">
        <v>33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31"/>
    </row>
    <row r="127" spans="1:13" ht="31.5" customHeight="1" x14ac:dyDescent="0.2">
      <c r="A127" s="36" t="s">
        <v>113</v>
      </c>
      <c r="B127" s="46" t="s">
        <v>67</v>
      </c>
      <c r="C127" s="46"/>
      <c r="D127" s="37">
        <v>200</v>
      </c>
      <c r="E127" s="38">
        <v>5</v>
      </c>
      <c r="F127" s="38">
        <v>5</v>
      </c>
      <c r="G127" s="38">
        <v>16</v>
      </c>
      <c r="H127" s="38">
        <v>123</v>
      </c>
      <c r="I127" s="38">
        <v>30</v>
      </c>
      <c r="J127" s="38">
        <v>71</v>
      </c>
      <c r="K127" s="38">
        <v>29</v>
      </c>
      <c r="L127" s="38">
        <v>2</v>
      </c>
    </row>
    <row r="128" spans="1:13" ht="15" customHeight="1" x14ac:dyDescent="0.2">
      <c r="A128" s="20" t="s">
        <v>124</v>
      </c>
      <c r="B128" s="43" t="s">
        <v>41</v>
      </c>
      <c r="C128" s="43"/>
      <c r="D128" s="7">
        <v>110</v>
      </c>
      <c r="E128" s="8">
        <v>13.09</v>
      </c>
      <c r="F128" s="8">
        <v>17.45</v>
      </c>
      <c r="G128" s="8">
        <v>19.600000000000001</v>
      </c>
      <c r="H128" s="8">
        <v>269.45</v>
      </c>
      <c r="I128" s="8">
        <v>17.45</v>
      </c>
      <c r="J128" s="8">
        <v>149.4</v>
      </c>
      <c r="K128" s="8">
        <v>26.18</v>
      </c>
      <c r="L128" s="8">
        <v>2.2000000000000002</v>
      </c>
    </row>
    <row r="129" spans="1:12" ht="15" customHeight="1" x14ac:dyDescent="0.2">
      <c r="A129" s="20" t="s">
        <v>106</v>
      </c>
      <c r="B129" s="43" t="s">
        <v>34</v>
      </c>
      <c r="C129" s="43"/>
      <c r="D129" s="40">
        <v>150</v>
      </c>
      <c r="E129" s="8">
        <v>6</v>
      </c>
      <c r="F129" s="8">
        <v>7</v>
      </c>
      <c r="G129" s="8">
        <v>33</v>
      </c>
      <c r="H129" s="8">
        <v>147</v>
      </c>
      <c r="I129" s="8">
        <v>15</v>
      </c>
      <c r="J129" s="8">
        <v>48</v>
      </c>
      <c r="K129" s="8">
        <v>9</v>
      </c>
      <c r="L129" s="8">
        <v>1</v>
      </c>
    </row>
    <row r="130" spans="1:12" ht="15" customHeight="1" x14ac:dyDescent="0.2">
      <c r="A130" s="20" t="s">
        <v>99</v>
      </c>
      <c r="B130" s="43" t="s">
        <v>55</v>
      </c>
      <c r="C130" s="43"/>
      <c r="D130" s="7">
        <v>30</v>
      </c>
      <c r="E130" s="8">
        <v>1</v>
      </c>
      <c r="F130" s="8">
        <v>4.55</v>
      </c>
      <c r="G130" s="8">
        <v>4.55</v>
      </c>
      <c r="H130" s="8">
        <v>80</v>
      </c>
      <c r="I130" s="8">
        <v>25</v>
      </c>
      <c r="J130" s="8">
        <v>32</v>
      </c>
      <c r="K130" s="8">
        <v>15</v>
      </c>
      <c r="L130" s="8">
        <v>1</v>
      </c>
    </row>
    <row r="131" spans="1:12" ht="15" x14ac:dyDescent="0.2">
      <c r="A131" s="20" t="s">
        <v>125</v>
      </c>
      <c r="B131" s="43" t="s">
        <v>37</v>
      </c>
      <c r="C131" s="43"/>
      <c r="D131" s="7">
        <v>200</v>
      </c>
      <c r="E131" s="8">
        <v>0</v>
      </c>
      <c r="F131" s="8">
        <v>0</v>
      </c>
      <c r="G131" s="8">
        <v>23</v>
      </c>
      <c r="H131" s="8">
        <v>92</v>
      </c>
      <c r="I131" s="8">
        <v>16</v>
      </c>
      <c r="J131" s="8">
        <v>14</v>
      </c>
      <c r="K131" s="8">
        <v>10</v>
      </c>
      <c r="L131" s="8">
        <v>0</v>
      </c>
    </row>
    <row r="132" spans="1:12" ht="15" x14ac:dyDescent="0.2">
      <c r="A132" s="20" t="s">
        <v>90</v>
      </c>
      <c r="B132" s="43" t="s">
        <v>20</v>
      </c>
      <c r="C132" s="43"/>
      <c r="D132" s="7">
        <v>40</v>
      </c>
      <c r="E132" s="10">
        <v>3.8</v>
      </c>
      <c r="F132" s="10">
        <v>2.36</v>
      </c>
      <c r="G132" s="10">
        <v>23.55</v>
      </c>
      <c r="H132" s="10">
        <v>131</v>
      </c>
      <c r="I132" s="8">
        <v>7</v>
      </c>
      <c r="J132" s="8">
        <v>40</v>
      </c>
      <c r="K132" s="8">
        <v>11</v>
      </c>
      <c r="L132" s="8">
        <v>1</v>
      </c>
    </row>
    <row r="133" spans="1:12" ht="15" x14ac:dyDescent="0.2">
      <c r="A133" s="20"/>
      <c r="B133" s="27"/>
      <c r="C133" s="27"/>
      <c r="D133" s="7"/>
      <c r="E133" s="8"/>
      <c r="F133" s="8"/>
      <c r="G133" s="8"/>
      <c r="H133" s="8"/>
      <c r="I133" s="8"/>
      <c r="J133" s="8"/>
      <c r="K133" s="8"/>
      <c r="L133" s="8"/>
    </row>
    <row r="134" spans="1:12" ht="15.75" x14ac:dyDescent="0.25">
      <c r="A134" s="44" t="s">
        <v>35</v>
      </c>
      <c r="B134" s="44"/>
      <c r="C134" s="44"/>
      <c r="D134" s="44"/>
      <c r="E134" s="25">
        <f>E127+E128+E129+E130+E131+E132</f>
        <v>28.89</v>
      </c>
      <c r="F134" s="25">
        <f t="shared" ref="F134:L134" si="23">F127+F128+F129+F130+F131+F132</f>
        <v>36.36</v>
      </c>
      <c r="G134" s="25">
        <f t="shared" si="23"/>
        <v>119.69999999999999</v>
      </c>
      <c r="H134" s="25">
        <f t="shared" si="23"/>
        <v>842.45</v>
      </c>
      <c r="I134" s="25">
        <f t="shared" si="23"/>
        <v>110.45</v>
      </c>
      <c r="J134" s="25">
        <f t="shared" si="23"/>
        <v>354.4</v>
      </c>
      <c r="K134" s="25">
        <f t="shared" si="23"/>
        <v>100.18</v>
      </c>
      <c r="L134" s="25">
        <f t="shared" si="23"/>
        <v>7.2</v>
      </c>
    </row>
    <row r="135" spans="1:12" ht="18" customHeight="1" x14ac:dyDescent="0.25">
      <c r="A135" s="45" t="s">
        <v>22</v>
      </c>
      <c r="B135" s="45"/>
      <c r="C135" s="45"/>
      <c r="D135" s="45"/>
      <c r="E135" s="17">
        <f>E125+E134</f>
        <v>46.53</v>
      </c>
      <c r="F135" s="17">
        <f t="shared" ref="F135" si="24">F125+F134</f>
        <v>53.84</v>
      </c>
      <c r="G135" s="17">
        <f t="shared" ref="G135" si="25">G125+G134</f>
        <v>222.64999999999998</v>
      </c>
      <c r="H135" s="17">
        <f t="shared" ref="H135" si="26">H125+H134</f>
        <v>1282.45</v>
      </c>
      <c r="I135" s="17">
        <f t="shared" ref="I135" si="27">I125+I134</f>
        <v>148.44999999999999</v>
      </c>
      <c r="J135" s="17">
        <f t="shared" ref="J135" si="28">J125+J134</f>
        <v>451.4</v>
      </c>
      <c r="K135" s="17">
        <f t="shared" ref="K135" si="29">K125+K134</f>
        <v>160.08000000000001</v>
      </c>
      <c r="L135" s="17">
        <f t="shared" ref="L135" si="30">L125+L134</f>
        <v>8.89</v>
      </c>
    </row>
    <row r="136" spans="1:12" ht="15.75" x14ac:dyDescent="0.25">
      <c r="A136" s="4" t="s">
        <v>39</v>
      </c>
      <c r="B136" s="3"/>
      <c r="C136" s="3"/>
      <c r="D136" s="3"/>
      <c r="E136" s="5" t="s">
        <v>1</v>
      </c>
      <c r="F136" s="41" t="s">
        <v>24</v>
      </c>
      <c r="G136" s="41"/>
      <c r="H136" s="41"/>
      <c r="I136" s="60"/>
      <c r="J136" s="60"/>
      <c r="K136" s="60"/>
      <c r="L136" s="60"/>
    </row>
    <row r="137" spans="1:12" ht="15.75" x14ac:dyDescent="0.25">
      <c r="A137"/>
      <c r="B137" s="3"/>
      <c r="C137" s="3"/>
      <c r="D137" s="61" t="s">
        <v>3</v>
      </c>
      <c r="E137" s="61"/>
      <c r="F137" s="6" t="s">
        <v>31</v>
      </c>
      <c r="G137"/>
      <c r="H137"/>
      <c r="I137" s="62" t="s">
        <v>133</v>
      </c>
      <c r="J137" s="63"/>
      <c r="K137" s="63"/>
      <c r="L137" s="63"/>
    </row>
    <row r="138" spans="1:12" ht="34.5" customHeight="1" x14ac:dyDescent="0.2">
      <c r="A138" s="48" t="s">
        <v>5</v>
      </c>
      <c r="B138" s="48" t="s">
        <v>6</v>
      </c>
      <c r="C138" s="48"/>
      <c r="D138" s="48" t="s">
        <v>7</v>
      </c>
      <c r="E138" s="52" t="s">
        <v>8</v>
      </c>
      <c r="F138" s="52"/>
      <c r="G138" s="52"/>
      <c r="H138" s="48" t="s">
        <v>9</v>
      </c>
      <c r="I138" s="52" t="s">
        <v>10</v>
      </c>
      <c r="J138" s="52"/>
      <c r="K138" s="52"/>
      <c r="L138" s="52"/>
    </row>
    <row r="139" spans="1:12" ht="15" x14ac:dyDescent="0.2">
      <c r="A139" s="49"/>
      <c r="B139" s="50"/>
      <c r="C139" s="51"/>
      <c r="D139" s="49"/>
      <c r="E139" s="13" t="s">
        <v>11</v>
      </c>
      <c r="F139" s="13" t="s">
        <v>12</v>
      </c>
      <c r="G139" s="13" t="s">
        <v>13</v>
      </c>
      <c r="H139" s="49"/>
      <c r="I139" s="13" t="s">
        <v>14</v>
      </c>
      <c r="J139" s="13" t="s">
        <v>15</v>
      </c>
      <c r="K139" s="13" t="s">
        <v>16</v>
      </c>
      <c r="L139" s="13" t="s">
        <v>17</v>
      </c>
    </row>
    <row r="140" spans="1:12" ht="15" x14ac:dyDescent="0.2">
      <c r="A140" s="12">
        <v>1</v>
      </c>
      <c r="B140" s="54">
        <v>2</v>
      </c>
      <c r="C140" s="54"/>
      <c r="D140" s="12">
        <v>3</v>
      </c>
      <c r="E140" s="12">
        <v>4</v>
      </c>
      <c r="F140" s="12">
        <v>5</v>
      </c>
      <c r="G140" s="12">
        <v>6</v>
      </c>
      <c r="H140" s="12">
        <v>7</v>
      </c>
      <c r="I140" s="12">
        <v>12</v>
      </c>
      <c r="J140" s="12">
        <v>13</v>
      </c>
      <c r="K140" s="12">
        <v>14</v>
      </c>
      <c r="L140" s="12">
        <v>15</v>
      </c>
    </row>
    <row r="141" spans="1:12" ht="15.75" x14ac:dyDescent="0.25">
      <c r="A141" s="57" t="s">
        <v>18</v>
      </c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</row>
    <row r="142" spans="1:12" ht="15" customHeight="1" x14ac:dyDescent="0.2">
      <c r="A142" s="16" t="s">
        <v>102</v>
      </c>
      <c r="B142" s="47" t="s">
        <v>92</v>
      </c>
      <c r="C142" s="47"/>
      <c r="D142" s="14">
        <v>20</v>
      </c>
      <c r="E142" s="10">
        <v>5</v>
      </c>
      <c r="F142" s="10">
        <v>5</v>
      </c>
      <c r="G142" s="10">
        <v>0</v>
      </c>
      <c r="H142" s="10">
        <v>68</v>
      </c>
      <c r="I142" s="10">
        <v>200</v>
      </c>
      <c r="J142" s="10">
        <v>0</v>
      </c>
      <c r="K142" s="10">
        <v>9</v>
      </c>
      <c r="L142" s="10">
        <v>0</v>
      </c>
    </row>
    <row r="143" spans="1:12" ht="15" customHeight="1" x14ac:dyDescent="0.2">
      <c r="A143" s="14" t="s">
        <v>59</v>
      </c>
      <c r="B143" s="47" t="s">
        <v>51</v>
      </c>
      <c r="C143" s="47"/>
      <c r="D143" s="14">
        <v>150</v>
      </c>
      <c r="E143" s="10">
        <v>4</v>
      </c>
      <c r="F143" s="10">
        <v>8</v>
      </c>
      <c r="G143" s="10">
        <v>29</v>
      </c>
      <c r="H143" s="10">
        <v>206</v>
      </c>
      <c r="I143" s="10">
        <v>90</v>
      </c>
      <c r="J143" s="10">
        <v>81</v>
      </c>
      <c r="K143" s="10">
        <v>14</v>
      </c>
      <c r="L143" s="10">
        <v>0</v>
      </c>
    </row>
    <row r="144" spans="1:12" ht="15" x14ac:dyDescent="0.2">
      <c r="A144" s="16" t="s">
        <v>90</v>
      </c>
      <c r="B144" s="47" t="s">
        <v>47</v>
      </c>
      <c r="C144" s="47"/>
      <c r="D144" s="14">
        <v>40</v>
      </c>
      <c r="E144" s="10">
        <v>3.8</v>
      </c>
      <c r="F144" s="10">
        <v>2.36</v>
      </c>
      <c r="G144" s="10">
        <v>23.55</v>
      </c>
      <c r="H144" s="10">
        <v>131</v>
      </c>
      <c r="I144" s="10">
        <v>11</v>
      </c>
      <c r="J144" s="10">
        <v>37</v>
      </c>
      <c r="K144" s="10">
        <v>14.5</v>
      </c>
      <c r="L144" s="10">
        <v>0.69</v>
      </c>
    </row>
    <row r="145" spans="1:13" ht="15" customHeight="1" x14ac:dyDescent="0.2">
      <c r="A145" s="14" t="s">
        <v>60</v>
      </c>
      <c r="B145" s="47" t="s">
        <v>93</v>
      </c>
      <c r="C145" s="47"/>
      <c r="D145" s="14">
        <v>200</v>
      </c>
      <c r="E145" s="10">
        <v>3</v>
      </c>
      <c r="F145" s="10">
        <v>3</v>
      </c>
      <c r="G145" s="10">
        <v>28</v>
      </c>
      <c r="H145" s="10">
        <v>152</v>
      </c>
      <c r="I145" s="10">
        <v>140</v>
      </c>
      <c r="J145" s="10">
        <v>90</v>
      </c>
      <c r="K145" s="10">
        <v>15</v>
      </c>
      <c r="L145" s="10">
        <v>0</v>
      </c>
    </row>
    <row r="146" spans="1:13" ht="15.75" x14ac:dyDescent="0.25">
      <c r="A146" s="42" t="s">
        <v>21</v>
      </c>
      <c r="B146" s="42"/>
      <c r="C146" s="42"/>
      <c r="D146" s="42"/>
      <c r="E146" s="17">
        <f>E142+E143+E145</f>
        <v>12</v>
      </c>
      <c r="F146" s="17">
        <f t="shared" ref="F146:L146" si="31">F142+F143+F145</f>
        <v>16</v>
      </c>
      <c r="G146" s="17">
        <f t="shared" si="31"/>
        <v>57</v>
      </c>
      <c r="H146" s="17">
        <f t="shared" si="31"/>
        <v>426</v>
      </c>
      <c r="I146" s="17">
        <f t="shared" si="31"/>
        <v>430</v>
      </c>
      <c r="J146" s="17">
        <f t="shared" si="31"/>
        <v>171</v>
      </c>
      <c r="K146" s="17">
        <f t="shared" si="31"/>
        <v>38</v>
      </c>
      <c r="L146" s="17">
        <f t="shared" si="31"/>
        <v>0</v>
      </c>
      <c r="M146" s="31"/>
    </row>
    <row r="147" spans="1:13" ht="15.75" x14ac:dyDescent="0.25">
      <c r="A147" s="53" t="s">
        <v>33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3" ht="15" customHeight="1" x14ac:dyDescent="0.2">
      <c r="A148" s="20" t="s">
        <v>108</v>
      </c>
      <c r="B148" s="43" t="s">
        <v>69</v>
      </c>
      <c r="C148" s="43"/>
      <c r="D148" s="7">
        <v>200</v>
      </c>
      <c r="E148" s="8">
        <v>2</v>
      </c>
      <c r="F148" s="8">
        <v>4</v>
      </c>
      <c r="G148" s="8">
        <v>11</v>
      </c>
      <c r="H148" s="8">
        <v>87</v>
      </c>
      <c r="I148" s="8">
        <v>34</v>
      </c>
      <c r="J148" s="8">
        <v>42</v>
      </c>
      <c r="K148" s="8">
        <v>20</v>
      </c>
      <c r="L148" s="8">
        <v>1</v>
      </c>
    </row>
    <row r="149" spans="1:13" ht="15" customHeight="1" x14ac:dyDescent="0.2">
      <c r="A149" s="20" t="s">
        <v>126</v>
      </c>
      <c r="B149" s="43" t="s">
        <v>79</v>
      </c>
      <c r="C149" s="43"/>
      <c r="D149" s="7">
        <v>100</v>
      </c>
      <c r="E149" s="8">
        <v>23</v>
      </c>
      <c r="F149" s="8">
        <v>7</v>
      </c>
      <c r="G149" s="8">
        <v>5</v>
      </c>
      <c r="H149" s="8">
        <v>176</v>
      </c>
      <c r="I149" s="8">
        <v>16</v>
      </c>
      <c r="J149" s="8">
        <v>19</v>
      </c>
      <c r="K149" s="8">
        <v>10</v>
      </c>
      <c r="L149" s="8">
        <v>1</v>
      </c>
    </row>
    <row r="150" spans="1:13" ht="15" customHeight="1" x14ac:dyDescent="0.2">
      <c r="A150" s="20" t="s">
        <v>106</v>
      </c>
      <c r="B150" s="43" t="s">
        <v>34</v>
      </c>
      <c r="C150" s="43"/>
      <c r="D150" s="40">
        <v>150</v>
      </c>
      <c r="E150" s="8">
        <v>6</v>
      </c>
      <c r="F150" s="8">
        <v>7</v>
      </c>
      <c r="G150" s="8">
        <v>33</v>
      </c>
      <c r="H150" s="8">
        <v>147</v>
      </c>
      <c r="I150" s="8">
        <v>36</v>
      </c>
      <c r="J150" s="8">
        <v>78</v>
      </c>
      <c r="K150" s="8">
        <v>26</v>
      </c>
      <c r="L150" s="8">
        <v>1</v>
      </c>
    </row>
    <row r="151" spans="1:13" ht="15" customHeight="1" x14ac:dyDescent="0.2">
      <c r="A151" s="20" t="s">
        <v>111</v>
      </c>
      <c r="B151" s="43" t="s">
        <v>131</v>
      </c>
      <c r="C151" s="43"/>
      <c r="D151" s="7">
        <v>20</v>
      </c>
      <c r="E151" s="8">
        <v>1</v>
      </c>
      <c r="F151" s="8">
        <v>0</v>
      </c>
      <c r="G151" s="8">
        <v>1.4</v>
      </c>
      <c r="H151" s="8">
        <v>9</v>
      </c>
      <c r="I151" s="8">
        <v>5</v>
      </c>
      <c r="J151" s="8">
        <v>16</v>
      </c>
      <c r="K151" s="8">
        <v>5</v>
      </c>
      <c r="L151" s="8">
        <v>0</v>
      </c>
    </row>
    <row r="152" spans="1:13" ht="15" x14ac:dyDescent="0.2">
      <c r="A152" s="20" t="s">
        <v>115</v>
      </c>
      <c r="B152" s="43" t="s">
        <v>82</v>
      </c>
      <c r="C152" s="43"/>
      <c r="D152" s="7">
        <v>200</v>
      </c>
      <c r="E152" s="8">
        <v>1</v>
      </c>
      <c r="F152" s="8">
        <v>0</v>
      </c>
      <c r="G152" s="8">
        <v>30</v>
      </c>
      <c r="H152" s="8">
        <v>124</v>
      </c>
      <c r="I152" s="8">
        <v>12</v>
      </c>
      <c r="J152" s="8">
        <v>4</v>
      </c>
      <c r="K152" s="8">
        <v>4</v>
      </c>
      <c r="L152" s="8">
        <v>0</v>
      </c>
    </row>
    <row r="153" spans="1:13" ht="15" x14ac:dyDescent="0.2">
      <c r="A153" s="20" t="s">
        <v>90</v>
      </c>
      <c r="B153" s="43" t="s">
        <v>20</v>
      </c>
      <c r="C153" s="43"/>
      <c r="D153" s="7">
        <v>40</v>
      </c>
      <c r="E153" s="10">
        <v>3.8</v>
      </c>
      <c r="F153" s="10">
        <v>2.36</v>
      </c>
      <c r="G153" s="10">
        <v>23.55</v>
      </c>
      <c r="H153" s="10">
        <v>131</v>
      </c>
      <c r="I153" s="8">
        <v>7</v>
      </c>
      <c r="J153" s="8">
        <v>40</v>
      </c>
      <c r="K153" s="8">
        <v>11</v>
      </c>
      <c r="L153" s="8">
        <v>1</v>
      </c>
    </row>
    <row r="154" spans="1:13" ht="15" x14ac:dyDescent="0.2">
      <c r="A154" s="20"/>
      <c r="B154" s="27"/>
      <c r="C154" s="27"/>
      <c r="D154" s="7"/>
      <c r="E154" s="8"/>
      <c r="F154" s="8"/>
      <c r="G154" s="8"/>
      <c r="H154" s="8"/>
      <c r="I154" s="8"/>
      <c r="J154" s="8"/>
      <c r="K154" s="8"/>
      <c r="L154" s="8"/>
    </row>
    <row r="155" spans="1:13" ht="15.75" x14ac:dyDescent="0.25">
      <c r="A155" s="44" t="s">
        <v>35</v>
      </c>
      <c r="B155" s="44"/>
      <c r="C155" s="44"/>
      <c r="D155" s="44"/>
      <c r="E155" s="25">
        <f>E148+E149+E150+E151+E152+E153</f>
        <v>36.799999999999997</v>
      </c>
      <c r="F155" s="25">
        <f t="shared" ref="F155:L155" si="32">F148+F149+F150+F151+F152+F153</f>
        <v>20.36</v>
      </c>
      <c r="G155" s="25">
        <f t="shared" si="32"/>
        <v>103.95</v>
      </c>
      <c r="H155" s="25">
        <f t="shared" si="32"/>
        <v>674</v>
      </c>
      <c r="I155" s="25">
        <f t="shared" si="32"/>
        <v>110</v>
      </c>
      <c r="J155" s="25">
        <f t="shared" si="32"/>
        <v>199</v>
      </c>
      <c r="K155" s="25">
        <f t="shared" si="32"/>
        <v>76</v>
      </c>
      <c r="L155" s="25">
        <f t="shared" si="32"/>
        <v>4</v>
      </c>
    </row>
    <row r="156" spans="1:13" ht="15.75" x14ac:dyDescent="0.25">
      <c r="A156" s="45" t="s">
        <v>22</v>
      </c>
      <c r="B156" s="45"/>
      <c r="C156" s="45"/>
      <c r="D156" s="45"/>
      <c r="E156" s="17">
        <f>E146+E155</f>
        <v>48.8</v>
      </c>
      <c r="F156" s="17">
        <f t="shared" ref="F156:L156" si="33">F146+F155</f>
        <v>36.36</v>
      </c>
      <c r="G156" s="17">
        <f t="shared" si="33"/>
        <v>160.94999999999999</v>
      </c>
      <c r="H156" s="17">
        <f t="shared" si="33"/>
        <v>1100</v>
      </c>
      <c r="I156" s="17">
        <f t="shared" si="33"/>
        <v>540</v>
      </c>
      <c r="J156" s="17">
        <f t="shared" si="33"/>
        <v>370</v>
      </c>
      <c r="K156" s="17">
        <f t="shared" si="33"/>
        <v>114</v>
      </c>
      <c r="L156" s="17">
        <f t="shared" si="33"/>
        <v>4</v>
      </c>
    </row>
    <row r="157" spans="1:13" ht="15.75" x14ac:dyDescent="0.25">
      <c r="A157" s="4" t="s">
        <v>39</v>
      </c>
      <c r="B157" s="3"/>
      <c r="C157" s="3"/>
      <c r="D157" s="3"/>
      <c r="E157" s="5" t="s">
        <v>1</v>
      </c>
      <c r="F157" s="41" t="s">
        <v>26</v>
      </c>
      <c r="G157" s="41"/>
      <c r="H157" s="41"/>
      <c r="I157" s="60"/>
      <c r="J157" s="60"/>
      <c r="K157" s="60"/>
      <c r="L157" s="60"/>
    </row>
    <row r="158" spans="1:13" ht="15.75" x14ac:dyDescent="0.25">
      <c r="A158"/>
      <c r="B158" s="3"/>
      <c r="C158" s="3"/>
      <c r="D158" s="61" t="s">
        <v>3</v>
      </c>
      <c r="E158" s="61"/>
      <c r="F158" s="6" t="s">
        <v>31</v>
      </c>
      <c r="G158"/>
      <c r="H158"/>
      <c r="I158" s="62" t="s">
        <v>133</v>
      </c>
      <c r="J158" s="63"/>
      <c r="K158" s="63"/>
      <c r="L158" s="63"/>
    </row>
    <row r="159" spans="1:13" ht="39.75" customHeight="1" x14ac:dyDescent="0.2">
      <c r="A159" s="48" t="s">
        <v>5</v>
      </c>
      <c r="B159" s="48" t="s">
        <v>6</v>
      </c>
      <c r="C159" s="48"/>
      <c r="D159" s="48" t="s">
        <v>7</v>
      </c>
      <c r="E159" s="52" t="s">
        <v>8</v>
      </c>
      <c r="F159" s="52"/>
      <c r="G159" s="52"/>
      <c r="H159" s="48" t="s">
        <v>9</v>
      </c>
      <c r="I159" s="52" t="s">
        <v>10</v>
      </c>
      <c r="J159" s="52"/>
      <c r="K159" s="52"/>
      <c r="L159" s="52"/>
    </row>
    <row r="160" spans="1:13" ht="15" x14ac:dyDescent="0.2">
      <c r="A160" s="49"/>
      <c r="B160" s="50"/>
      <c r="C160" s="51"/>
      <c r="D160" s="49"/>
      <c r="E160" s="13" t="s">
        <v>11</v>
      </c>
      <c r="F160" s="13" t="s">
        <v>12</v>
      </c>
      <c r="G160" s="13" t="s">
        <v>13</v>
      </c>
      <c r="H160" s="49"/>
      <c r="I160" s="13" t="s">
        <v>14</v>
      </c>
      <c r="J160" s="13" t="s">
        <v>15</v>
      </c>
      <c r="K160" s="13" t="s">
        <v>16</v>
      </c>
      <c r="L160" s="13" t="s">
        <v>17</v>
      </c>
    </row>
    <row r="161" spans="1:1016" ht="15" x14ac:dyDescent="0.2">
      <c r="A161" s="12">
        <v>1</v>
      </c>
      <c r="B161" s="54">
        <v>2</v>
      </c>
      <c r="C161" s="54"/>
      <c r="D161" s="12">
        <v>3</v>
      </c>
      <c r="E161" s="12">
        <v>4</v>
      </c>
      <c r="F161" s="12">
        <v>5</v>
      </c>
      <c r="G161" s="12">
        <v>6</v>
      </c>
      <c r="H161" s="12">
        <v>7</v>
      </c>
      <c r="I161" s="12">
        <v>12</v>
      </c>
      <c r="J161" s="12">
        <v>13</v>
      </c>
      <c r="K161" s="12">
        <v>14</v>
      </c>
      <c r="L161" s="12">
        <v>15</v>
      </c>
    </row>
    <row r="162" spans="1:1016" ht="15.75" x14ac:dyDescent="0.25">
      <c r="A162" s="57" t="s">
        <v>18</v>
      </c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</row>
    <row r="163" spans="1:1016" ht="18.75" customHeight="1" x14ac:dyDescent="0.2">
      <c r="A163" s="33" t="s">
        <v>61</v>
      </c>
      <c r="B163" s="58" t="s">
        <v>94</v>
      </c>
      <c r="C163" s="58"/>
      <c r="D163" s="34" t="s">
        <v>38</v>
      </c>
      <c r="E163" s="10">
        <v>13</v>
      </c>
      <c r="F163" s="10">
        <v>11</v>
      </c>
      <c r="G163" s="10">
        <v>27</v>
      </c>
      <c r="H163" s="10">
        <v>263</v>
      </c>
      <c r="I163" s="10">
        <v>132</v>
      </c>
      <c r="J163" s="10">
        <v>172</v>
      </c>
      <c r="K163" s="10">
        <v>27</v>
      </c>
      <c r="L163" s="10">
        <v>1</v>
      </c>
    </row>
    <row r="164" spans="1:1016" ht="19.5" customHeight="1" x14ac:dyDescent="0.2">
      <c r="A164" s="35"/>
      <c r="B164" s="58"/>
      <c r="C164" s="58"/>
      <c r="D164" s="33"/>
      <c r="E164" s="10">
        <v>3.8</v>
      </c>
      <c r="F164" s="10">
        <v>2.36</v>
      </c>
      <c r="G164" s="10">
        <v>23.55</v>
      </c>
      <c r="H164" s="10">
        <v>131</v>
      </c>
      <c r="I164" s="10">
        <v>11</v>
      </c>
      <c r="J164" s="10">
        <v>37</v>
      </c>
      <c r="K164" s="10">
        <v>14.5</v>
      </c>
      <c r="L164" s="10">
        <v>0.69</v>
      </c>
    </row>
    <row r="165" spans="1:1016" ht="15" customHeight="1" x14ac:dyDescent="0.2">
      <c r="A165" s="33" t="s">
        <v>62</v>
      </c>
      <c r="B165" s="58" t="s">
        <v>42</v>
      </c>
      <c r="C165" s="58"/>
      <c r="D165" s="34" t="s">
        <v>43</v>
      </c>
      <c r="E165" s="10">
        <v>0</v>
      </c>
      <c r="F165" s="10">
        <v>0</v>
      </c>
      <c r="G165" s="10">
        <v>15</v>
      </c>
      <c r="H165" s="10">
        <v>61</v>
      </c>
      <c r="I165" s="10">
        <v>12</v>
      </c>
      <c r="J165" s="10">
        <v>4</v>
      </c>
      <c r="K165" s="10">
        <v>4</v>
      </c>
      <c r="L165" s="10">
        <v>0</v>
      </c>
    </row>
    <row r="166" spans="1:1016" ht="15.75" x14ac:dyDescent="0.25">
      <c r="A166" s="42" t="s">
        <v>21</v>
      </c>
      <c r="B166" s="42"/>
      <c r="C166" s="42"/>
      <c r="D166" s="42"/>
      <c r="E166" s="17">
        <f>E163+E164+E165</f>
        <v>16.8</v>
      </c>
      <c r="F166" s="17">
        <f t="shared" ref="F166:L166" si="34">F163+F164+F165</f>
        <v>13.36</v>
      </c>
      <c r="G166" s="17">
        <f t="shared" si="34"/>
        <v>65.55</v>
      </c>
      <c r="H166" s="17">
        <f t="shared" si="34"/>
        <v>455</v>
      </c>
      <c r="I166" s="17">
        <f t="shared" si="34"/>
        <v>155</v>
      </c>
      <c r="J166" s="17">
        <f t="shared" si="34"/>
        <v>213</v>
      </c>
      <c r="K166" s="17">
        <f t="shared" si="34"/>
        <v>45.5</v>
      </c>
      <c r="L166" s="17">
        <f t="shared" si="34"/>
        <v>1.69</v>
      </c>
      <c r="M166" s="31"/>
    </row>
    <row r="167" spans="1:1016" ht="15" customHeight="1" x14ac:dyDescent="0.25">
      <c r="A167" s="53" t="s">
        <v>33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016" ht="15" customHeight="1" x14ac:dyDescent="0.2">
      <c r="A168" s="36" t="s">
        <v>117</v>
      </c>
      <c r="B168" s="64" t="s">
        <v>73</v>
      </c>
      <c r="C168" s="65"/>
      <c r="D168" s="7">
        <v>200</v>
      </c>
      <c r="E168" s="8">
        <v>2</v>
      </c>
      <c r="F168" s="8">
        <v>3</v>
      </c>
      <c r="G168" s="8">
        <v>14</v>
      </c>
      <c r="H168" s="8">
        <v>89</v>
      </c>
      <c r="I168" s="8">
        <v>17</v>
      </c>
      <c r="J168" s="8">
        <v>52</v>
      </c>
      <c r="K168" s="8">
        <v>21</v>
      </c>
      <c r="L168" s="8">
        <v>1</v>
      </c>
    </row>
    <row r="169" spans="1:1016" ht="15" customHeight="1" x14ac:dyDescent="0.2">
      <c r="A169" s="20" t="s">
        <v>127</v>
      </c>
      <c r="B169" s="43" t="s">
        <v>86</v>
      </c>
      <c r="C169" s="43"/>
      <c r="D169" s="7">
        <v>120</v>
      </c>
      <c r="E169" s="8">
        <v>13</v>
      </c>
      <c r="F169" s="8">
        <v>16</v>
      </c>
      <c r="G169" s="8">
        <v>24</v>
      </c>
      <c r="H169" s="8">
        <v>274</v>
      </c>
      <c r="I169" s="8">
        <v>31</v>
      </c>
      <c r="J169" s="8">
        <v>191</v>
      </c>
      <c r="K169" s="8">
        <v>47</v>
      </c>
      <c r="L169" s="8">
        <v>3</v>
      </c>
    </row>
    <row r="170" spans="1:1016" s="19" customFormat="1" ht="15" customHeight="1" x14ac:dyDescent="0.2">
      <c r="A170" s="20" t="s">
        <v>116</v>
      </c>
      <c r="B170" s="43" t="s">
        <v>131</v>
      </c>
      <c r="C170" s="43"/>
      <c r="D170" s="7">
        <v>20</v>
      </c>
      <c r="E170" s="8">
        <v>0</v>
      </c>
      <c r="F170" s="8">
        <v>0</v>
      </c>
      <c r="G170" s="8">
        <v>0</v>
      </c>
      <c r="H170" s="8">
        <v>2</v>
      </c>
      <c r="I170" s="8">
        <v>3</v>
      </c>
      <c r="J170" s="8">
        <v>3</v>
      </c>
      <c r="K170" s="8">
        <v>2</v>
      </c>
      <c r="L170" s="8">
        <v>0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  <c r="IX170" s="18"/>
      <c r="IY170" s="18"/>
      <c r="IZ170" s="18"/>
      <c r="JA170" s="18"/>
      <c r="JB170" s="18"/>
      <c r="JC170" s="18"/>
      <c r="JD170" s="18"/>
      <c r="JE170" s="18"/>
      <c r="JF170" s="18"/>
      <c r="JG170" s="18"/>
      <c r="JH170" s="18"/>
      <c r="JI170" s="18"/>
      <c r="JJ170" s="18"/>
      <c r="JK170" s="18"/>
      <c r="JL170" s="18"/>
      <c r="JM170" s="18"/>
      <c r="JN170" s="18"/>
      <c r="JO170" s="18"/>
      <c r="JP170" s="18"/>
      <c r="JQ170" s="18"/>
      <c r="JR170" s="18"/>
      <c r="JS170" s="18"/>
      <c r="JT170" s="18"/>
      <c r="JU170" s="18"/>
      <c r="JV170" s="18"/>
      <c r="JW170" s="18"/>
      <c r="JX170" s="18"/>
      <c r="JY170" s="18"/>
      <c r="JZ170" s="18"/>
      <c r="KA170" s="18"/>
      <c r="KB170" s="18"/>
      <c r="KC170" s="18"/>
      <c r="KD170" s="18"/>
      <c r="KE170" s="18"/>
      <c r="KF170" s="18"/>
      <c r="KG170" s="18"/>
      <c r="KH170" s="18"/>
      <c r="KI170" s="18"/>
      <c r="KJ170" s="18"/>
      <c r="KK170" s="18"/>
      <c r="KL170" s="18"/>
      <c r="KM170" s="18"/>
      <c r="KN170" s="18"/>
      <c r="KO170" s="18"/>
      <c r="KP170" s="18"/>
      <c r="KQ170" s="18"/>
      <c r="KR170" s="18"/>
      <c r="KS170" s="18"/>
      <c r="KT170" s="18"/>
      <c r="KU170" s="18"/>
      <c r="KV170" s="18"/>
      <c r="KW170" s="18"/>
      <c r="KX170" s="18"/>
      <c r="KY170" s="18"/>
      <c r="KZ170" s="18"/>
      <c r="LA170" s="18"/>
      <c r="LB170" s="18"/>
      <c r="LC170" s="18"/>
      <c r="LD170" s="18"/>
      <c r="LE170" s="18"/>
      <c r="LF170" s="18"/>
      <c r="LG170" s="18"/>
      <c r="LH170" s="18"/>
      <c r="LI170" s="18"/>
      <c r="LJ170" s="18"/>
      <c r="LK170" s="18"/>
      <c r="LL170" s="18"/>
      <c r="LM170" s="18"/>
      <c r="LN170" s="18"/>
      <c r="LO170" s="18"/>
      <c r="LP170" s="18"/>
      <c r="LQ170" s="18"/>
      <c r="LR170" s="18"/>
      <c r="LS170" s="18"/>
      <c r="LT170" s="18"/>
      <c r="LU170" s="18"/>
      <c r="LV170" s="18"/>
      <c r="LW170" s="18"/>
      <c r="LX170" s="18"/>
      <c r="LY170" s="18"/>
      <c r="LZ170" s="18"/>
      <c r="MA170" s="18"/>
      <c r="MB170" s="18"/>
      <c r="MC170" s="18"/>
      <c r="MD170" s="18"/>
      <c r="ME170" s="18"/>
      <c r="MF170" s="18"/>
      <c r="MG170" s="18"/>
      <c r="MH170" s="18"/>
      <c r="MI170" s="18"/>
      <c r="MJ170" s="18"/>
      <c r="MK170" s="18"/>
      <c r="ML170" s="18"/>
      <c r="MM170" s="18"/>
      <c r="MN170" s="18"/>
      <c r="MO170" s="18"/>
      <c r="MP170" s="18"/>
      <c r="MQ170" s="18"/>
      <c r="MR170" s="18"/>
      <c r="MS170" s="18"/>
      <c r="MT170" s="18"/>
      <c r="MU170" s="18"/>
      <c r="MV170" s="18"/>
      <c r="MW170" s="18"/>
      <c r="MX170" s="18"/>
      <c r="MY170" s="18"/>
      <c r="MZ170" s="18"/>
      <c r="NA170" s="18"/>
      <c r="NB170" s="18"/>
      <c r="NC170" s="18"/>
      <c r="ND170" s="18"/>
      <c r="NE170" s="18"/>
      <c r="NF170" s="18"/>
      <c r="NG170" s="18"/>
      <c r="NH170" s="18"/>
      <c r="NI170" s="18"/>
      <c r="NJ170" s="18"/>
      <c r="NK170" s="18"/>
      <c r="NL170" s="18"/>
      <c r="NM170" s="18"/>
      <c r="NN170" s="18"/>
      <c r="NO170" s="18"/>
      <c r="NP170" s="18"/>
      <c r="NQ170" s="18"/>
      <c r="NR170" s="18"/>
      <c r="NS170" s="18"/>
      <c r="NT170" s="18"/>
      <c r="NU170" s="18"/>
      <c r="NV170" s="18"/>
      <c r="NW170" s="18"/>
      <c r="NX170" s="18"/>
      <c r="NY170" s="18"/>
      <c r="NZ170" s="18"/>
      <c r="OA170" s="18"/>
      <c r="OB170" s="18"/>
      <c r="OC170" s="18"/>
      <c r="OD170" s="18"/>
      <c r="OE170" s="18"/>
      <c r="OF170" s="18"/>
      <c r="OG170" s="18"/>
      <c r="OH170" s="18"/>
      <c r="OI170" s="18"/>
      <c r="OJ170" s="18"/>
      <c r="OK170" s="18"/>
      <c r="OL170" s="18"/>
      <c r="OM170" s="18"/>
      <c r="ON170" s="18"/>
      <c r="OO170" s="18"/>
      <c r="OP170" s="18"/>
      <c r="OQ170" s="18"/>
      <c r="OR170" s="18"/>
      <c r="OS170" s="18"/>
      <c r="OT170" s="18"/>
      <c r="OU170" s="18"/>
      <c r="OV170" s="18"/>
      <c r="OW170" s="18"/>
      <c r="OX170" s="18"/>
      <c r="OY170" s="18"/>
      <c r="OZ170" s="18"/>
      <c r="PA170" s="18"/>
      <c r="PB170" s="18"/>
      <c r="PC170" s="18"/>
      <c r="PD170" s="18"/>
      <c r="PE170" s="18"/>
      <c r="PF170" s="18"/>
      <c r="PG170" s="18"/>
      <c r="PH170" s="18"/>
      <c r="PI170" s="18"/>
      <c r="PJ170" s="18"/>
      <c r="PK170" s="18"/>
      <c r="PL170" s="18"/>
      <c r="PM170" s="18"/>
      <c r="PN170" s="18"/>
      <c r="PO170" s="18"/>
      <c r="PP170" s="18"/>
      <c r="PQ170" s="18"/>
      <c r="PR170" s="18"/>
      <c r="PS170" s="18"/>
      <c r="PT170" s="18"/>
      <c r="PU170" s="18"/>
      <c r="PV170" s="18"/>
      <c r="PW170" s="18"/>
      <c r="PX170" s="18"/>
      <c r="PY170" s="18"/>
      <c r="PZ170" s="18"/>
      <c r="QA170" s="18"/>
      <c r="QB170" s="18"/>
      <c r="QC170" s="18"/>
      <c r="QD170" s="18"/>
      <c r="QE170" s="18"/>
      <c r="QF170" s="18"/>
      <c r="QG170" s="18"/>
      <c r="QH170" s="18"/>
      <c r="QI170" s="18"/>
      <c r="QJ170" s="18"/>
      <c r="QK170" s="18"/>
      <c r="QL170" s="18"/>
      <c r="QM170" s="18"/>
      <c r="QN170" s="18"/>
      <c r="QO170" s="18"/>
      <c r="QP170" s="18"/>
      <c r="QQ170" s="18"/>
      <c r="QR170" s="18"/>
      <c r="QS170" s="18"/>
      <c r="QT170" s="18"/>
      <c r="QU170" s="18"/>
      <c r="QV170" s="18"/>
      <c r="QW170" s="18"/>
      <c r="QX170" s="18"/>
      <c r="QY170" s="18"/>
      <c r="QZ170" s="18"/>
      <c r="RA170" s="18"/>
      <c r="RB170" s="18"/>
      <c r="RC170" s="18"/>
      <c r="RD170" s="18"/>
      <c r="RE170" s="18"/>
      <c r="RF170" s="18"/>
      <c r="RG170" s="18"/>
      <c r="RH170" s="18"/>
      <c r="RI170" s="18"/>
      <c r="RJ170" s="18"/>
      <c r="RK170" s="18"/>
      <c r="RL170" s="18"/>
      <c r="RM170" s="18"/>
      <c r="RN170" s="18"/>
      <c r="RO170" s="18"/>
      <c r="RP170" s="18"/>
      <c r="RQ170" s="18"/>
      <c r="RR170" s="18"/>
      <c r="RS170" s="18"/>
      <c r="RT170" s="18"/>
      <c r="RU170" s="18"/>
      <c r="RV170" s="18"/>
      <c r="RW170" s="18"/>
      <c r="RX170" s="18"/>
      <c r="RY170" s="18"/>
      <c r="RZ170" s="18"/>
      <c r="SA170" s="18"/>
      <c r="SB170" s="18"/>
      <c r="SC170" s="18"/>
      <c r="SD170" s="18"/>
      <c r="SE170" s="18"/>
      <c r="SF170" s="18"/>
      <c r="SG170" s="18"/>
      <c r="SH170" s="18"/>
      <c r="SI170" s="18"/>
      <c r="SJ170" s="18"/>
      <c r="SK170" s="18"/>
      <c r="SL170" s="18"/>
      <c r="SM170" s="18"/>
      <c r="SN170" s="18"/>
      <c r="SO170" s="18"/>
      <c r="SP170" s="18"/>
      <c r="SQ170" s="18"/>
      <c r="SR170" s="18"/>
      <c r="SS170" s="18"/>
      <c r="ST170" s="18"/>
      <c r="SU170" s="18"/>
      <c r="SV170" s="18"/>
      <c r="SW170" s="18"/>
      <c r="SX170" s="18"/>
      <c r="SY170" s="18"/>
      <c r="SZ170" s="18"/>
      <c r="TA170" s="18"/>
      <c r="TB170" s="18"/>
      <c r="TC170" s="18"/>
      <c r="TD170" s="18"/>
      <c r="TE170" s="18"/>
      <c r="TF170" s="18"/>
      <c r="TG170" s="18"/>
      <c r="TH170" s="18"/>
      <c r="TI170" s="18"/>
      <c r="TJ170" s="18"/>
      <c r="TK170" s="18"/>
      <c r="TL170" s="18"/>
      <c r="TM170" s="18"/>
      <c r="TN170" s="18"/>
      <c r="TO170" s="18"/>
      <c r="TP170" s="18"/>
      <c r="TQ170" s="18"/>
      <c r="TR170" s="18"/>
      <c r="TS170" s="18"/>
      <c r="TT170" s="18"/>
      <c r="TU170" s="18"/>
      <c r="TV170" s="18"/>
      <c r="TW170" s="18"/>
      <c r="TX170" s="18"/>
      <c r="TY170" s="18"/>
      <c r="TZ170" s="18"/>
      <c r="UA170" s="18"/>
      <c r="UB170" s="18"/>
      <c r="UC170" s="18"/>
      <c r="UD170" s="18"/>
      <c r="UE170" s="18"/>
      <c r="UF170" s="18"/>
      <c r="UG170" s="18"/>
      <c r="UH170" s="18"/>
      <c r="UI170" s="18"/>
      <c r="UJ170" s="18"/>
      <c r="UK170" s="18"/>
      <c r="UL170" s="18"/>
      <c r="UM170" s="18"/>
      <c r="UN170" s="18"/>
      <c r="UO170" s="18"/>
      <c r="UP170" s="18"/>
      <c r="UQ170" s="18"/>
      <c r="UR170" s="18"/>
      <c r="US170" s="18"/>
      <c r="UT170" s="18"/>
      <c r="UU170" s="18"/>
      <c r="UV170" s="18"/>
      <c r="UW170" s="18"/>
      <c r="UX170" s="18"/>
      <c r="UY170" s="18"/>
      <c r="UZ170" s="18"/>
      <c r="VA170" s="18"/>
      <c r="VB170" s="18"/>
      <c r="VC170" s="18"/>
      <c r="VD170" s="18"/>
      <c r="VE170" s="18"/>
      <c r="VF170" s="18"/>
      <c r="VG170" s="18"/>
      <c r="VH170" s="18"/>
      <c r="VI170" s="18"/>
      <c r="VJ170" s="18"/>
      <c r="VK170" s="18"/>
      <c r="VL170" s="18"/>
      <c r="VM170" s="18"/>
      <c r="VN170" s="18"/>
      <c r="VO170" s="18"/>
      <c r="VP170" s="18"/>
      <c r="VQ170" s="18"/>
      <c r="VR170" s="18"/>
      <c r="VS170" s="18"/>
      <c r="VT170" s="18"/>
      <c r="VU170" s="18"/>
      <c r="VV170" s="18"/>
      <c r="VW170" s="18"/>
      <c r="VX170" s="18"/>
      <c r="VY170" s="18"/>
      <c r="VZ170" s="18"/>
      <c r="WA170" s="18"/>
      <c r="WB170" s="18"/>
      <c r="WC170" s="18"/>
      <c r="WD170" s="18"/>
      <c r="WE170" s="18"/>
      <c r="WF170" s="18"/>
      <c r="WG170" s="18"/>
      <c r="WH170" s="18"/>
      <c r="WI170" s="18"/>
      <c r="WJ170" s="18"/>
      <c r="WK170" s="18"/>
      <c r="WL170" s="18"/>
      <c r="WM170" s="18"/>
      <c r="WN170" s="18"/>
      <c r="WO170" s="18"/>
      <c r="WP170" s="18"/>
      <c r="WQ170" s="18"/>
      <c r="WR170" s="18"/>
      <c r="WS170" s="18"/>
      <c r="WT170" s="18"/>
      <c r="WU170" s="18"/>
      <c r="WV170" s="18"/>
      <c r="WW170" s="18"/>
      <c r="WX170" s="18"/>
      <c r="WY170" s="18"/>
      <c r="WZ170" s="18"/>
      <c r="XA170" s="18"/>
      <c r="XB170" s="18"/>
      <c r="XC170" s="18"/>
      <c r="XD170" s="18"/>
      <c r="XE170" s="18"/>
      <c r="XF170" s="18"/>
      <c r="XG170" s="18"/>
      <c r="XH170" s="18"/>
      <c r="XI170" s="18"/>
      <c r="XJ170" s="18"/>
      <c r="XK170" s="18"/>
      <c r="XL170" s="18"/>
      <c r="XM170" s="18"/>
      <c r="XN170" s="18"/>
      <c r="XO170" s="18"/>
      <c r="XP170" s="18"/>
      <c r="XQ170" s="18"/>
      <c r="XR170" s="18"/>
      <c r="XS170" s="18"/>
      <c r="XT170" s="18"/>
      <c r="XU170" s="18"/>
      <c r="XV170" s="18"/>
      <c r="XW170" s="18"/>
      <c r="XX170" s="18"/>
      <c r="XY170" s="18"/>
      <c r="XZ170" s="18"/>
      <c r="YA170" s="18"/>
      <c r="YB170" s="18"/>
      <c r="YC170" s="18"/>
      <c r="YD170" s="18"/>
      <c r="YE170" s="18"/>
      <c r="YF170" s="18"/>
      <c r="YG170" s="18"/>
      <c r="YH170" s="18"/>
      <c r="YI170" s="18"/>
      <c r="YJ170" s="18"/>
      <c r="YK170" s="18"/>
      <c r="YL170" s="18"/>
      <c r="YM170" s="18"/>
      <c r="YN170" s="18"/>
      <c r="YO170" s="18"/>
      <c r="YP170" s="18"/>
      <c r="YQ170" s="18"/>
      <c r="YR170" s="18"/>
      <c r="YS170" s="18"/>
      <c r="YT170" s="18"/>
      <c r="YU170" s="18"/>
      <c r="YV170" s="18"/>
      <c r="YW170" s="18"/>
      <c r="YX170" s="18"/>
      <c r="YY170" s="18"/>
      <c r="YZ170" s="18"/>
      <c r="ZA170" s="18"/>
      <c r="ZB170" s="18"/>
      <c r="ZC170" s="18"/>
      <c r="ZD170" s="18"/>
      <c r="ZE170" s="18"/>
      <c r="ZF170" s="18"/>
      <c r="ZG170" s="18"/>
      <c r="ZH170" s="18"/>
      <c r="ZI170" s="18"/>
      <c r="ZJ170" s="18"/>
      <c r="ZK170" s="18"/>
      <c r="ZL170" s="18"/>
      <c r="ZM170" s="18"/>
      <c r="ZN170" s="18"/>
      <c r="ZO170" s="18"/>
      <c r="ZP170" s="18"/>
      <c r="ZQ170" s="18"/>
      <c r="ZR170" s="18"/>
      <c r="ZS170" s="18"/>
      <c r="ZT170" s="18"/>
      <c r="ZU170" s="18"/>
      <c r="ZV170" s="18"/>
      <c r="ZW170" s="18"/>
      <c r="ZX170" s="18"/>
      <c r="ZY170" s="18"/>
      <c r="ZZ170" s="18"/>
      <c r="AAA170" s="18"/>
      <c r="AAB170" s="18"/>
      <c r="AAC170" s="18"/>
      <c r="AAD170" s="18"/>
      <c r="AAE170" s="18"/>
      <c r="AAF170" s="18"/>
      <c r="AAG170" s="18"/>
      <c r="AAH170" s="18"/>
      <c r="AAI170" s="18"/>
      <c r="AAJ170" s="18"/>
      <c r="AAK170" s="18"/>
      <c r="AAL170" s="18"/>
      <c r="AAM170" s="18"/>
      <c r="AAN170" s="18"/>
      <c r="AAO170" s="18"/>
      <c r="AAP170" s="18"/>
      <c r="AAQ170" s="18"/>
      <c r="AAR170" s="18"/>
      <c r="AAS170" s="18"/>
      <c r="AAT170" s="18"/>
      <c r="AAU170" s="18"/>
      <c r="AAV170" s="18"/>
      <c r="AAW170" s="18"/>
      <c r="AAX170" s="18"/>
      <c r="AAY170" s="18"/>
      <c r="AAZ170" s="18"/>
      <c r="ABA170" s="18"/>
      <c r="ABB170" s="18"/>
      <c r="ABC170" s="18"/>
      <c r="ABD170" s="18"/>
      <c r="ABE170" s="18"/>
      <c r="ABF170" s="18"/>
      <c r="ABG170" s="18"/>
      <c r="ABH170" s="18"/>
      <c r="ABI170" s="18"/>
      <c r="ABJ170" s="18"/>
      <c r="ABK170" s="18"/>
      <c r="ABL170" s="18"/>
      <c r="ABM170" s="18"/>
      <c r="ABN170" s="18"/>
      <c r="ABO170" s="18"/>
      <c r="ABP170" s="18"/>
      <c r="ABQ170" s="18"/>
      <c r="ABR170" s="18"/>
      <c r="ABS170" s="18"/>
      <c r="ABT170" s="18"/>
      <c r="ABU170" s="18"/>
      <c r="ABV170" s="18"/>
      <c r="ABW170" s="18"/>
      <c r="ABX170" s="18"/>
      <c r="ABY170" s="18"/>
      <c r="ABZ170" s="18"/>
      <c r="ACA170" s="18"/>
      <c r="ACB170" s="18"/>
      <c r="ACC170" s="18"/>
      <c r="ACD170" s="18"/>
      <c r="ACE170" s="18"/>
      <c r="ACF170" s="18"/>
      <c r="ACG170" s="18"/>
      <c r="ACH170" s="18"/>
      <c r="ACI170" s="18"/>
      <c r="ACJ170" s="18"/>
      <c r="ACK170" s="18"/>
      <c r="ACL170" s="18"/>
      <c r="ACM170" s="18"/>
      <c r="ACN170" s="18"/>
      <c r="ACO170" s="18"/>
      <c r="ACP170" s="18"/>
      <c r="ACQ170" s="18"/>
      <c r="ACR170" s="18"/>
      <c r="ACS170" s="18"/>
      <c r="ACT170" s="18"/>
      <c r="ACU170" s="18"/>
      <c r="ACV170" s="18"/>
      <c r="ACW170" s="18"/>
      <c r="ACX170" s="18"/>
      <c r="ACY170" s="18"/>
      <c r="ACZ170" s="18"/>
      <c r="ADA170" s="18"/>
      <c r="ADB170" s="18"/>
      <c r="ADC170" s="18"/>
      <c r="ADD170" s="18"/>
      <c r="ADE170" s="18"/>
      <c r="ADF170" s="18"/>
      <c r="ADG170" s="18"/>
      <c r="ADH170" s="18"/>
      <c r="ADI170" s="18"/>
      <c r="ADJ170" s="18"/>
      <c r="ADK170" s="18"/>
      <c r="ADL170" s="18"/>
      <c r="ADM170" s="18"/>
      <c r="ADN170" s="18"/>
      <c r="ADO170" s="18"/>
      <c r="ADP170" s="18"/>
      <c r="ADQ170" s="18"/>
      <c r="ADR170" s="18"/>
      <c r="ADS170" s="18"/>
      <c r="ADT170" s="18"/>
      <c r="ADU170" s="18"/>
      <c r="ADV170" s="18"/>
      <c r="ADW170" s="18"/>
      <c r="ADX170" s="18"/>
      <c r="ADY170" s="18"/>
      <c r="ADZ170" s="18"/>
      <c r="AEA170" s="18"/>
      <c r="AEB170" s="18"/>
      <c r="AEC170" s="18"/>
      <c r="AED170" s="18"/>
      <c r="AEE170" s="18"/>
      <c r="AEF170" s="18"/>
      <c r="AEG170" s="18"/>
      <c r="AEH170" s="18"/>
      <c r="AEI170" s="18"/>
      <c r="AEJ170" s="18"/>
      <c r="AEK170" s="18"/>
      <c r="AEL170" s="18"/>
      <c r="AEM170" s="18"/>
      <c r="AEN170" s="18"/>
      <c r="AEO170" s="18"/>
      <c r="AEP170" s="18"/>
      <c r="AEQ170" s="18"/>
      <c r="AER170" s="18"/>
      <c r="AES170" s="18"/>
      <c r="AET170" s="18"/>
      <c r="AEU170" s="18"/>
      <c r="AEV170" s="18"/>
      <c r="AEW170" s="18"/>
      <c r="AEX170" s="18"/>
      <c r="AEY170" s="18"/>
      <c r="AEZ170" s="18"/>
      <c r="AFA170" s="18"/>
      <c r="AFB170" s="18"/>
      <c r="AFC170" s="18"/>
      <c r="AFD170" s="18"/>
      <c r="AFE170" s="18"/>
      <c r="AFF170" s="18"/>
      <c r="AFG170" s="18"/>
      <c r="AFH170" s="18"/>
      <c r="AFI170" s="18"/>
      <c r="AFJ170" s="18"/>
      <c r="AFK170" s="18"/>
      <c r="AFL170" s="18"/>
      <c r="AFM170" s="18"/>
      <c r="AFN170" s="18"/>
      <c r="AFO170" s="18"/>
      <c r="AFP170" s="18"/>
      <c r="AFQ170" s="18"/>
      <c r="AFR170" s="18"/>
      <c r="AFS170" s="18"/>
      <c r="AFT170" s="18"/>
      <c r="AFU170" s="18"/>
      <c r="AFV170" s="18"/>
      <c r="AFW170" s="18"/>
      <c r="AFX170" s="18"/>
      <c r="AFY170" s="18"/>
      <c r="AFZ170" s="18"/>
      <c r="AGA170" s="18"/>
      <c r="AGB170" s="18"/>
      <c r="AGC170" s="18"/>
      <c r="AGD170" s="18"/>
      <c r="AGE170" s="18"/>
      <c r="AGF170" s="18"/>
      <c r="AGG170" s="18"/>
      <c r="AGH170" s="18"/>
      <c r="AGI170" s="18"/>
      <c r="AGJ170" s="18"/>
      <c r="AGK170" s="18"/>
      <c r="AGL170" s="18"/>
      <c r="AGM170" s="18"/>
      <c r="AGN170" s="18"/>
      <c r="AGO170" s="18"/>
      <c r="AGP170" s="18"/>
      <c r="AGQ170" s="18"/>
      <c r="AGR170" s="18"/>
      <c r="AGS170" s="18"/>
      <c r="AGT170" s="18"/>
      <c r="AGU170" s="18"/>
      <c r="AGV170" s="18"/>
      <c r="AGW170" s="18"/>
      <c r="AGX170" s="18"/>
      <c r="AGY170" s="18"/>
      <c r="AGZ170" s="18"/>
      <c r="AHA170" s="18"/>
      <c r="AHB170" s="18"/>
      <c r="AHC170" s="18"/>
      <c r="AHD170" s="18"/>
      <c r="AHE170" s="18"/>
      <c r="AHF170" s="18"/>
      <c r="AHG170" s="18"/>
      <c r="AHH170" s="18"/>
      <c r="AHI170" s="18"/>
      <c r="AHJ170" s="18"/>
      <c r="AHK170" s="18"/>
      <c r="AHL170" s="18"/>
      <c r="AHM170" s="18"/>
      <c r="AHN170" s="18"/>
      <c r="AHO170" s="18"/>
      <c r="AHP170" s="18"/>
      <c r="AHQ170" s="18"/>
      <c r="AHR170" s="18"/>
      <c r="AHS170" s="18"/>
      <c r="AHT170" s="18"/>
      <c r="AHU170" s="18"/>
      <c r="AHV170" s="18"/>
      <c r="AHW170" s="18"/>
      <c r="AHX170" s="18"/>
      <c r="AHY170" s="18"/>
      <c r="AHZ170" s="18"/>
      <c r="AIA170" s="18"/>
      <c r="AIB170" s="18"/>
      <c r="AIC170" s="18"/>
      <c r="AID170" s="18"/>
      <c r="AIE170" s="18"/>
      <c r="AIF170" s="18"/>
      <c r="AIG170" s="18"/>
      <c r="AIH170" s="18"/>
      <c r="AII170" s="18"/>
      <c r="AIJ170" s="18"/>
      <c r="AIK170" s="18"/>
      <c r="AIL170" s="18"/>
      <c r="AIM170" s="18"/>
      <c r="AIN170" s="18"/>
      <c r="AIO170" s="18"/>
      <c r="AIP170" s="18"/>
      <c r="AIQ170" s="18"/>
      <c r="AIR170" s="18"/>
      <c r="AIS170" s="18"/>
      <c r="AIT170" s="18"/>
      <c r="AIU170" s="18"/>
      <c r="AIV170" s="18"/>
      <c r="AIW170" s="18"/>
      <c r="AIX170" s="18"/>
      <c r="AIY170" s="18"/>
      <c r="AIZ170" s="18"/>
      <c r="AJA170" s="18"/>
      <c r="AJB170" s="18"/>
      <c r="AJC170" s="18"/>
      <c r="AJD170" s="18"/>
      <c r="AJE170" s="18"/>
      <c r="AJF170" s="18"/>
      <c r="AJG170" s="18"/>
      <c r="AJH170" s="18"/>
      <c r="AJI170" s="18"/>
      <c r="AJJ170" s="18"/>
      <c r="AJK170" s="18"/>
      <c r="AJL170" s="18"/>
      <c r="AJM170" s="18"/>
      <c r="AJN170" s="18"/>
      <c r="AJO170" s="18"/>
      <c r="AJP170" s="18"/>
      <c r="AJQ170" s="18"/>
      <c r="AJR170" s="18"/>
      <c r="AJS170" s="18"/>
      <c r="AJT170" s="18"/>
      <c r="AJU170" s="18"/>
      <c r="AJV170" s="18"/>
      <c r="AJW170" s="18"/>
      <c r="AJX170" s="18"/>
      <c r="AJY170" s="18"/>
      <c r="AJZ170" s="18"/>
      <c r="AKA170" s="18"/>
      <c r="AKB170" s="18"/>
      <c r="AKC170" s="18"/>
      <c r="AKD170" s="18"/>
      <c r="AKE170" s="18"/>
      <c r="AKF170" s="18"/>
      <c r="AKG170" s="18"/>
      <c r="AKH170" s="18"/>
      <c r="AKI170" s="18"/>
      <c r="AKJ170" s="18"/>
      <c r="AKK170" s="18"/>
      <c r="AKL170" s="18"/>
      <c r="AKM170" s="18"/>
      <c r="AKN170" s="18"/>
      <c r="AKO170" s="18"/>
      <c r="AKP170" s="18"/>
      <c r="AKQ170" s="18"/>
      <c r="AKR170" s="18"/>
      <c r="AKS170" s="18"/>
      <c r="AKT170" s="18"/>
      <c r="AKU170" s="18"/>
      <c r="AKV170" s="18"/>
      <c r="AKW170" s="18"/>
      <c r="AKX170" s="18"/>
      <c r="AKY170" s="18"/>
      <c r="AKZ170" s="18"/>
      <c r="ALA170" s="18"/>
      <c r="ALB170" s="18"/>
      <c r="ALC170" s="18"/>
      <c r="ALD170" s="18"/>
      <c r="ALE170" s="18"/>
      <c r="ALF170" s="18"/>
      <c r="ALG170" s="18"/>
      <c r="ALH170" s="18"/>
      <c r="ALI170" s="18"/>
      <c r="ALJ170" s="18"/>
      <c r="ALK170" s="18"/>
      <c r="ALL170" s="18"/>
      <c r="ALM170" s="18"/>
      <c r="ALN170" s="18"/>
      <c r="ALO170" s="18"/>
      <c r="ALP170" s="18"/>
      <c r="ALQ170" s="18"/>
      <c r="ALR170" s="18"/>
      <c r="ALS170" s="18"/>
      <c r="ALT170" s="18"/>
      <c r="ALU170" s="18"/>
      <c r="ALV170" s="18"/>
      <c r="ALW170" s="18"/>
      <c r="ALX170" s="18"/>
      <c r="ALY170" s="18"/>
      <c r="ALZ170" s="18"/>
      <c r="AMA170" s="18"/>
      <c r="AMB170" s="18"/>
    </row>
    <row r="171" spans="1:1016" ht="15" x14ac:dyDescent="0.2">
      <c r="A171" s="20" t="s">
        <v>112</v>
      </c>
      <c r="B171" s="43" t="s">
        <v>72</v>
      </c>
      <c r="C171" s="43"/>
      <c r="D171" s="7">
        <v>200</v>
      </c>
      <c r="E171" s="8">
        <v>0</v>
      </c>
      <c r="F171" s="8">
        <v>0</v>
      </c>
      <c r="G171" s="8">
        <v>14</v>
      </c>
      <c r="H171" s="8">
        <v>57</v>
      </c>
      <c r="I171" s="8">
        <v>5</v>
      </c>
      <c r="J171" s="8">
        <v>8</v>
      </c>
      <c r="K171" s="8">
        <v>4</v>
      </c>
      <c r="L171" s="8">
        <v>1</v>
      </c>
    </row>
    <row r="172" spans="1:1016" ht="15" x14ac:dyDescent="0.2">
      <c r="A172" s="20" t="s">
        <v>90</v>
      </c>
      <c r="B172" s="43" t="s">
        <v>20</v>
      </c>
      <c r="C172" s="43"/>
      <c r="D172" s="7">
        <v>40</v>
      </c>
      <c r="E172" s="10">
        <v>3.8</v>
      </c>
      <c r="F172" s="10">
        <v>2.36</v>
      </c>
      <c r="G172" s="10">
        <v>23.55</v>
      </c>
      <c r="H172" s="10">
        <v>131</v>
      </c>
      <c r="I172" s="8">
        <v>7</v>
      </c>
      <c r="J172" s="8">
        <v>40</v>
      </c>
      <c r="K172" s="8">
        <v>11</v>
      </c>
      <c r="L172" s="8">
        <v>1</v>
      </c>
    </row>
    <row r="173" spans="1:1016" ht="15" x14ac:dyDescent="0.2">
      <c r="A173" s="20"/>
      <c r="B173" s="27"/>
      <c r="C173" s="27"/>
      <c r="D173" s="7"/>
      <c r="E173" s="8"/>
      <c r="F173" s="8"/>
      <c r="G173" s="8"/>
      <c r="H173" s="8"/>
      <c r="I173" s="8"/>
      <c r="J173" s="8"/>
      <c r="K173" s="8"/>
      <c r="L173" s="8"/>
    </row>
    <row r="174" spans="1:1016" ht="15.75" x14ac:dyDescent="0.25">
      <c r="A174" s="44" t="s">
        <v>35</v>
      </c>
      <c r="B174" s="44"/>
      <c r="C174" s="44"/>
      <c r="D174" s="44"/>
      <c r="E174" s="25">
        <f>E168+E169+E170+E171+E172</f>
        <v>18.8</v>
      </c>
      <c r="F174" s="25">
        <f t="shared" ref="F174:L174" si="35">F168+F169+F170+F171+F172</f>
        <v>21.36</v>
      </c>
      <c r="G174" s="25">
        <f t="shared" si="35"/>
        <v>75.55</v>
      </c>
      <c r="H174" s="25">
        <f t="shared" si="35"/>
        <v>553</v>
      </c>
      <c r="I174" s="25">
        <f t="shared" si="35"/>
        <v>63</v>
      </c>
      <c r="J174" s="25">
        <f t="shared" si="35"/>
        <v>294</v>
      </c>
      <c r="K174" s="25">
        <f t="shared" si="35"/>
        <v>85</v>
      </c>
      <c r="L174" s="25">
        <f t="shared" si="35"/>
        <v>6</v>
      </c>
    </row>
    <row r="175" spans="1:1016" ht="15.75" x14ac:dyDescent="0.25">
      <c r="A175" s="45" t="s">
        <v>22</v>
      </c>
      <c r="B175" s="45"/>
      <c r="C175" s="45"/>
      <c r="D175" s="45"/>
      <c r="E175" s="17">
        <f>E166+E174</f>
        <v>35.6</v>
      </c>
      <c r="F175" s="17">
        <f t="shared" ref="F175:L175" si="36">F166+F174</f>
        <v>34.72</v>
      </c>
      <c r="G175" s="17">
        <f t="shared" si="36"/>
        <v>141.1</v>
      </c>
      <c r="H175" s="17">
        <f t="shared" si="36"/>
        <v>1008</v>
      </c>
      <c r="I175" s="17">
        <f t="shared" si="36"/>
        <v>218</v>
      </c>
      <c r="J175" s="17">
        <f t="shared" si="36"/>
        <v>507</v>
      </c>
      <c r="K175" s="17">
        <f t="shared" si="36"/>
        <v>130.5</v>
      </c>
      <c r="L175" s="17">
        <f t="shared" si="36"/>
        <v>7.6899999999999995</v>
      </c>
    </row>
    <row r="176" spans="1:1016" ht="15.75" x14ac:dyDescent="0.25">
      <c r="A176" s="59" t="s">
        <v>32</v>
      </c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</row>
    <row r="177" spans="1:13" ht="15.75" x14ac:dyDescent="0.25">
      <c r="A177" s="4" t="s">
        <v>39</v>
      </c>
      <c r="B177" s="3"/>
      <c r="C177" s="3"/>
      <c r="D177" s="3"/>
      <c r="E177" s="5" t="s">
        <v>1</v>
      </c>
      <c r="F177" s="41" t="s">
        <v>27</v>
      </c>
      <c r="G177" s="41"/>
      <c r="H177" s="41"/>
      <c r="I177" s="60"/>
      <c r="J177" s="60"/>
      <c r="K177" s="60"/>
      <c r="L177" s="60"/>
    </row>
    <row r="178" spans="1:13" ht="15.75" x14ac:dyDescent="0.25">
      <c r="A178"/>
      <c r="B178" s="3"/>
      <c r="C178" s="3"/>
      <c r="D178" s="61" t="s">
        <v>3</v>
      </c>
      <c r="E178" s="61"/>
      <c r="F178" s="6" t="s">
        <v>31</v>
      </c>
      <c r="G178"/>
      <c r="H178"/>
      <c r="I178" s="62" t="s">
        <v>133</v>
      </c>
      <c r="J178" s="63"/>
      <c r="K178" s="63"/>
      <c r="L178" s="63"/>
    </row>
    <row r="179" spans="1:13" ht="30.75" customHeight="1" x14ac:dyDescent="0.2">
      <c r="A179" s="48" t="s">
        <v>5</v>
      </c>
      <c r="B179" s="48" t="s">
        <v>6</v>
      </c>
      <c r="C179" s="48"/>
      <c r="D179" s="48" t="s">
        <v>7</v>
      </c>
      <c r="E179" s="52" t="s">
        <v>8</v>
      </c>
      <c r="F179" s="52"/>
      <c r="G179" s="52"/>
      <c r="H179" s="48" t="s">
        <v>9</v>
      </c>
      <c r="I179" s="52" t="s">
        <v>10</v>
      </c>
      <c r="J179" s="52"/>
      <c r="K179" s="52"/>
      <c r="L179" s="52"/>
    </row>
    <row r="180" spans="1:13" ht="15" x14ac:dyDescent="0.2">
      <c r="A180" s="49"/>
      <c r="B180" s="50"/>
      <c r="C180" s="51"/>
      <c r="D180" s="49"/>
      <c r="E180" s="13" t="s">
        <v>11</v>
      </c>
      <c r="F180" s="13" t="s">
        <v>12</v>
      </c>
      <c r="G180" s="13" t="s">
        <v>13</v>
      </c>
      <c r="H180" s="49"/>
      <c r="I180" s="13" t="s">
        <v>14</v>
      </c>
      <c r="J180" s="13" t="s">
        <v>15</v>
      </c>
      <c r="K180" s="13" t="s">
        <v>16</v>
      </c>
      <c r="L180" s="13" t="s">
        <v>17</v>
      </c>
    </row>
    <row r="181" spans="1:13" ht="15" x14ac:dyDescent="0.2">
      <c r="A181" s="12">
        <v>1</v>
      </c>
      <c r="B181" s="54">
        <v>2</v>
      </c>
      <c r="C181" s="54"/>
      <c r="D181" s="12">
        <v>3</v>
      </c>
      <c r="E181" s="12">
        <v>4</v>
      </c>
      <c r="F181" s="12">
        <v>5</v>
      </c>
      <c r="G181" s="12">
        <v>6</v>
      </c>
      <c r="H181" s="12">
        <v>7</v>
      </c>
      <c r="I181" s="12">
        <v>12</v>
      </c>
      <c r="J181" s="12">
        <v>13</v>
      </c>
      <c r="K181" s="12">
        <v>14</v>
      </c>
      <c r="L181" s="12">
        <v>15</v>
      </c>
    </row>
    <row r="182" spans="1:13" ht="15.75" x14ac:dyDescent="0.25">
      <c r="A182" s="57" t="s">
        <v>18</v>
      </c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</row>
    <row r="183" spans="1:13" ht="15" customHeight="1" x14ac:dyDescent="0.2">
      <c r="A183" s="14" t="s">
        <v>63</v>
      </c>
      <c r="B183" s="47" t="s">
        <v>41</v>
      </c>
      <c r="C183" s="47"/>
      <c r="D183" s="14">
        <v>60</v>
      </c>
      <c r="E183" s="10">
        <v>7</v>
      </c>
      <c r="F183" s="10">
        <v>14</v>
      </c>
      <c r="G183" s="10">
        <v>0</v>
      </c>
      <c r="H183" s="10">
        <v>157</v>
      </c>
      <c r="I183" s="10">
        <v>31</v>
      </c>
      <c r="J183" s="10">
        <v>97</v>
      </c>
      <c r="K183" s="10">
        <v>13</v>
      </c>
      <c r="L183" s="10">
        <v>1</v>
      </c>
    </row>
    <row r="184" spans="1:13" ht="15" customHeight="1" x14ac:dyDescent="0.2">
      <c r="A184" s="14" t="s">
        <v>103</v>
      </c>
      <c r="B184" s="47" t="s">
        <v>64</v>
      </c>
      <c r="C184" s="47"/>
      <c r="D184" s="14">
        <v>60</v>
      </c>
      <c r="E184" s="10">
        <v>2</v>
      </c>
      <c r="F184" s="10">
        <v>3</v>
      </c>
      <c r="G184" s="10">
        <v>9</v>
      </c>
      <c r="H184" s="10">
        <v>71</v>
      </c>
      <c r="I184" s="10">
        <v>24</v>
      </c>
      <c r="J184" s="10">
        <v>38</v>
      </c>
      <c r="K184" s="10">
        <v>20</v>
      </c>
      <c r="L184" s="10">
        <v>1</v>
      </c>
    </row>
    <row r="185" spans="1:13" ht="15" customHeight="1" x14ac:dyDescent="0.2">
      <c r="A185" s="14" t="s">
        <v>65</v>
      </c>
      <c r="B185" s="47" t="s">
        <v>45</v>
      </c>
      <c r="C185" s="47"/>
      <c r="D185" s="14">
        <v>150</v>
      </c>
      <c r="E185" s="10">
        <v>6</v>
      </c>
      <c r="F185" s="10">
        <v>8</v>
      </c>
      <c r="G185" s="10">
        <v>36</v>
      </c>
      <c r="H185" s="10">
        <v>237</v>
      </c>
      <c r="I185" s="10">
        <v>15</v>
      </c>
      <c r="J185" s="10">
        <v>127</v>
      </c>
      <c r="K185" s="10">
        <v>45</v>
      </c>
      <c r="L185" s="10">
        <v>1</v>
      </c>
    </row>
    <row r="186" spans="1:13" ht="15.75" customHeight="1" x14ac:dyDescent="0.2">
      <c r="A186" s="16" t="s">
        <v>90</v>
      </c>
      <c r="B186" s="47" t="s">
        <v>47</v>
      </c>
      <c r="C186" s="47"/>
      <c r="D186" s="14">
        <v>40</v>
      </c>
      <c r="E186" s="10">
        <v>3.8</v>
      </c>
      <c r="F186" s="10">
        <v>2.36</v>
      </c>
      <c r="G186" s="10">
        <v>23.55</v>
      </c>
      <c r="H186" s="10">
        <v>131</v>
      </c>
      <c r="I186" s="10">
        <v>11</v>
      </c>
      <c r="J186" s="10">
        <v>37</v>
      </c>
      <c r="K186" s="10">
        <v>14.5</v>
      </c>
      <c r="L186" s="10">
        <v>0.69</v>
      </c>
    </row>
    <row r="187" spans="1:13" ht="15" x14ac:dyDescent="0.2">
      <c r="A187" s="14" t="s">
        <v>48</v>
      </c>
      <c r="B187" s="47" t="s">
        <v>49</v>
      </c>
      <c r="C187" s="47"/>
      <c r="D187" s="15" t="s">
        <v>43</v>
      </c>
      <c r="E187" s="10">
        <v>0</v>
      </c>
      <c r="F187" s="10">
        <v>0</v>
      </c>
      <c r="G187" s="10">
        <v>15</v>
      </c>
      <c r="H187" s="10">
        <v>61</v>
      </c>
      <c r="I187" s="10">
        <v>12</v>
      </c>
      <c r="J187" s="10">
        <v>4</v>
      </c>
      <c r="K187" s="10">
        <v>4</v>
      </c>
      <c r="L187" s="10">
        <v>0</v>
      </c>
      <c r="M187" s="31"/>
    </row>
    <row r="188" spans="1:13" ht="15" customHeight="1" x14ac:dyDescent="0.25">
      <c r="A188" s="42" t="s">
        <v>21</v>
      </c>
      <c r="B188" s="42"/>
      <c r="C188" s="42"/>
      <c r="D188" s="42"/>
      <c r="E188" s="17">
        <f>SUM(E183:E187)</f>
        <v>18.8</v>
      </c>
      <c r="F188" s="17">
        <f t="shared" ref="F188:L188" si="37">SUM(F183:F187)</f>
        <v>27.36</v>
      </c>
      <c r="G188" s="17">
        <f t="shared" si="37"/>
        <v>83.55</v>
      </c>
      <c r="H188" s="17">
        <f t="shared" si="37"/>
        <v>657</v>
      </c>
      <c r="I188" s="17">
        <f t="shared" si="37"/>
        <v>93</v>
      </c>
      <c r="J188" s="17">
        <f t="shared" si="37"/>
        <v>303</v>
      </c>
      <c r="K188" s="17">
        <f t="shared" si="37"/>
        <v>96.5</v>
      </c>
      <c r="L188" s="17">
        <f t="shared" si="37"/>
        <v>3.69</v>
      </c>
    </row>
    <row r="189" spans="1:13" ht="15.75" x14ac:dyDescent="0.25">
      <c r="A189" s="53" t="s">
        <v>33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3" ht="29.25" customHeight="1" x14ac:dyDescent="0.2">
      <c r="A190" s="36" t="s">
        <v>120</v>
      </c>
      <c r="B190" s="46" t="s">
        <v>36</v>
      </c>
      <c r="C190" s="46"/>
      <c r="D190" s="37">
        <v>200</v>
      </c>
      <c r="E190" s="8">
        <v>2</v>
      </c>
      <c r="F190" s="8">
        <v>4</v>
      </c>
      <c r="G190" s="8">
        <v>12</v>
      </c>
      <c r="H190" s="8">
        <v>93</v>
      </c>
      <c r="I190" s="8">
        <v>16</v>
      </c>
      <c r="J190" s="8">
        <v>32</v>
      </c>
      <c r="K190" s="8">
        <v>8</v>
      </c>
      <c r="L190" s="8"/>
    </row>
    <row r="191" spans="1:13" ht="15" customHeight="1" x14ac:dyDescent="0.2">
      <c r="A191" s="20" t="s">
        <v>118</v>
      </c>
      <c r="B191" s="43" t="s">
        <v>74</v>
      </c>
      <c r="C191" s="43"/>
      <c r="D191" s="7">
        <v>60</v>
      </c>
      <c r="E191" s="8">
        <v>12</v>
      </c>
      <c r="F191" s="8">
        <v>12</v>
      </c>
      <c r="G191" s="8">
        <v>12</v>
      </c>
      <c r="H191" s="8">
        <v>203</v>
      </c>
      <c r="I191" s="8">
        <v>17</v>
      </c>
      <c r="J191" s="8">
        <v>13</v>
      </c>
      <c r="K191" s="8">
        <v>19</v>
      </c>
      <c r="L191" s="8">
        <v>1</v>
      </c>
    </row>
    <row r="192" spans="1:13" ht="15" customHeight="1" x14ac:dyDescent="0.2">
      <c r="A192" s="20" t="s">
        <v>128</v>
      </c>
      <c r="B192" s="43" t="s">
        <v>80</v>
      </c>
      <c r="C192" s="43"/>
      <c r="D192" s="7">
        <v>120</v>
      </c>
      <c r="E192" s="8">
        <v>3.6</v>
      </c>
      <c r="F192" s="8">
        <v>3.6</v>
      </c>
      <c r="G192" s="8">
        <v>32.4</v>
      </c>
      <c r="H192" s="8">
        <v>174</v>
      </c>
      <c r="I192" s="8">
        <v>7.2</v>
      </c>
      <c r="J192" s="8">
        <v>66</v>
      </c>
      <c r="K192" s="8">
        <v>21.6</v>
      </c>
      <c r="L192" s="8">
        <v>0</v>
      </c>
    </row>
    <row r="193" spans="1:12" ht="15" customHeight="1" x14ac:dyDescent="0.2">
      <c r="A193" s="20" t="s">
        <v>99</v>
      </c>
      <c r="B193" s="43" t="s">
        <v>55</v>
      </c>
      <c r="C193" s="43"/>
      <c r="D193" s="7">
        <v>30</v>
      </c>
      <c r="E193" s="8">
        <v>1</v>
      </c>
      <c r="F193" s="8">
        <v>0</v>
      </c>
      <c r="G193" s="8">
        <v>1</v>
      </c>
      <c r="H193" s="8">
        <v>8</v>
      </c>
      <c r="I193" s="8">
        <v>4</v>
      </c>
      <c r="J193" s="8">
        <v>13</v>
      </c>
      <c r="K193" s="8">
        <v>4</v>
      </c>
      <c r="L193" s="8">
        <v>0</v>
      </c>
    </row>
    <row r="194" spans="1:12" ht="15" customHeight="1" x14ac:dyDescent="0.2">
      <c r="A194" s="20" t="s">
        <v>112</v>
      </c>
      <c r="B194" s="43" t="s">
        <v>82</v>
      </c>
      <c r="C194" s="43"/>
      <c r="D194" s="7">
        <v>200</v>
      </c>
      <c r="E194" s="8">
        <v>1</v>
      </c>
      <c r="F194" s="8">
        <v>0</v>
      </c>
      <c r="G194" s="8">
        <v>30</v>
      </c>
      <c r="H194" s="8">
        <v>124</v>
      </c>
      <c r="I194" s="8">
        <v>12</v>
      </c>
      <c r="J194" s="8">
        <v>4</v>
      </c>
      <c r="K194" s="8">
        <v>4</v>
      </c>
      <c r="L194" s="8">
        <v>0</v>
      </c>
    </row>
    <row r="195" spans="1:12" ht="15" x14ac:dyDescent="0.2">
      <c r="A195" s="20" t="s">
        <v>90</v>
      </c>
      <c r="B195" s="43" t="s">
        <v>20</v>
      </c>
      <c r="C195" s="43"/>
      <c r="D195" s="7">
        <v>40</v>
      </c>
      <c r="E195" s="10">
        <v>3.8</v>
      </c>
      <c r="F195" s="10">
        <v>2.36</v>
      </c>
      <c r="G195" s="10">
        <v>23.55</v>
      </c>
      <c r="H195" s="10">
        <v>131</v>
      </c>
      <c r="I195" s="8">
        <v>7</v>
      </c>
      <c r="J195" s="8">
        <v>40</v>
      </c>
      <c r="K195" s="8">
        <v>11</v>
      </c>
      <c r="L195" s="8">
        <v>1</v>
      </c>
    </row>
    <row r="196" spans="1:12" ht="15" x14ac:dyDescent="0.2">
      <c r="A196" s="20"/>
      <c r="B196" s="27"/>
      <c r="C196" s="27"/>
      <c r="D196" s="7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44" t="s">
        <v>35</v>
      </c>
      <c r="B197" s="44"/>
      <c r="C197" s="44"/>
      <c r="D197" s="44"/>
      <c r="E197" s="25">
        <f>E190+E191+E192+E193+E194+E195</f>
        <v>23.400000000000002</v>
      </c>
      <c r="F197" s="25">
        <f t="shared" ref="F197:L197" si="38">F190+F191+F192+F193+F194+F195</f>
        <v>21.96</v>
      </c>
      <c r="G197" s="25">
        <f t="shared" si="38"/>
        <v>110.95</v>
      </c>
      <c r="H197" s="25">
        <f t="shared" si="38"/>
        <v>733</v>
      </c>
      <c r="I197" s="25">
        <f t="shared" si="38"/>
        <v>63.2</v>
      </c>
      <c r="J197" s="25">
        <f t="shared" si="38"/>
        <v>168</v>
      </c>
      <c r="K197" s="25">
        <f t="shared" si="38"/>
        <v>67.599999999999994</v>
      </c>
      <c r="L197" s="25">
        <f t="shared" si="38"/>
        <v>2</v>
      </c>
    </row>
    <row r="198" spans="1:12" ht="15.75" x14ac:dyDescent="0.25">
      <c r="A198" s="45" t="s">
        <v>22</v>
      </c>
      <c r="B198" s="45"/>
      <c r="C198" s="45"/>
      <c r="D198" s="45"/>
      <c r="E198" s="17">
        <f>E188+E197</f>
        <v>42.2</v>
      </c>
      <c r="F198" s="17">
        <f t="shared" ref="F198:L198" si="39">F188+F197</f>
        <v>49.32</v>
      </c>
      <c r="G198" s="17">
        <f t="shared" si="39"/>
        <v>194.5</v>
      </c>
      <c r="H198" s="17">
        <f t="shared" si="39"/>
        <v>1390</v>
      </c>
      <c r="I198" s="17">
        <f t="shared" si="39"/>
        <v>156.19999999999999</v>
      </c>
      <c r="J198" s="17">
        <f t="shared" si="39"/>
        <v>471</v>
      </c>
      <c r="K198" s="17">
        <f t="shared" si="39"/>
        <v>164.1</v>
      </c>
      <c r="L198" s="17">
        <f t="shared" si="39"/>
        <v>5.6899999999999995</v>
      </c>
    </row>
    <row r="199" spans="1:12" ht="15.75" x14ac:dyDescent="0.25">
      <c r="A199" s="4" t="s">
        <v>39</v>
      </c>
      <c r="B199" s="3"/>
      <c r="C199" s="3"/>
      <c r="D199" s="3"/>
      <c r="E199" s="5" t="s">
        <v>1</v>
      </c>
      <c r="F199" s="41" t="s">
        <v>29</v>
      </c>
      <c r="G199" s="41"/>
      <c r="H199" s="41"/>
      <c r="I199" s="60"/>
      <c r="J199" s="60"/>
      <c r="K199" s="60"/>
      <c r="L199" s="60"/>
    </row>
    <row r="200" spans="1:12" ht="15.75" x14ac:dyDescent="0.25">
      <c r="A200"/>
      <c r="B200" s="3"/>
      <c r="C200" s="3"/>
      <c r="D200" s="61" t="s">
        <v>3</v>
      </c>
      <c r="E200" s="61"/>
      <c r="F200" s="6" t="s">
        <v>31</v>
      </c>
      <c r="G200"/>
      <c r="H200"/>
      <c r="I200" s="62" t="s">
        <v>133</v>
      </c>
      <c r="J200" s="63"/>
      <c r="K200" s="63"/>
      <c r="L200" s="63"/>
    </row>
    <row r="201" spans="1:12" ht="15" customHeight="1" x14ac:dyDescent="0.2">
      <c r="A201" s="48" t="s">
        <v>5</v>
      </c>
      <c r="B201" s="48" t="s">
        <v>6</v>
      </c>
      <c r="C201" s="48"/>
      <c r="D201" s="48" t="s">
        <v>7</v>
      </c>
      <c r="E201" s="52" t="s">
        <v>8</v>
      </c>
      <c r="F201" s="52"/>
      <c r="G201" s="52"/>
      <c r="H201" s="48" t="s">
        <v>9</v>
      </c>
      <c r="I201" s="52" t="s">
        <v>10</v>
      </c>
      <c r="J201" s="52"/>
      <c r="K201" s="52"/>
      <c r="L201" s="52"/>
    </row>
    <row r="202" spans="1:12" ht="27.75" customHeight="1" x14ac:dyDescent="0.2">
      <c r="A202" s="49"/>
      <c r="B202" s="50"/>
      <c r="C202" s="51"/>
      <c r="D202" s="49"/>
      <c r="E202" s="21" t="s">
        <v>11</v>
      </c>
      <c r="F202" s="21" t="s">
        <v>12</v>
      </c>
      <c r="G202" s="21" t="s">
        <v>13</v>
      </c>
      <c r="H202" s="49"/>
      <c r="I202" s="21" t="s">
        <v>14</v>
      </c>
      <c r="J202" s="21" t="s">
        <v>15</v>
      </c>
      <c r="K202" s="21" t="s">
        <v>16</v>
      </c>
      <c r="L202" s="21" t="s">
        <v>17</v>
      </c>
    </row>
    <row r="203" spans="1:12" ht="15" customHeight="1" x14ac:dyDescent="0.2">
      <c r="A203" s="22">
        <v>1</v>
      </c>
      <c r="B203" s="54">
        <v>2</v>
      </c>
      <c r="C203" s="54"/>
      <c r="D203" s="22">
        <v>3</v>
      </c>
      <c r="E203" s="22">
        <v>4</v>
      </c>
      <c r="F203" s="22">
        <v>5</v>
      </c>
      <c r="G203" s="22">
        <v>6</v>
      </c>
      <c r="H203" s="22">
        <v>7</v>
      </c>
      <c r="I203" s="22">
        <v>12</v>
      </c>
      <c r="J203" s="22">
        <v>13</v>
      </c>
      <c r="K203" s="22">
        <v>14</v>
      </c>
      <c r="L203" s="22">
        <v>15</v>
      </c>
    </row>
    <row r="204" spans="1:12" ht="15.75" x14ac:dyDescent="0.25">
      <c r="A204" s="57" t="s">
        <v>18</v>
      </c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</row>
    <row r="205" spans="1:12" ht="15" customHeight="1" x14ac:dyDescent="0.2">
      <c r="A205" s="16" t="s">
        <v>91</v>
      </c>
      <c r="B205" s="47" t="s">
        <v>104</v>
      </c>
      <c r="C205" s="47"/>
      <c r="D205" s="14">
        <v>20</v>
      </c>
      <c r="E205" s="10">
        <v>5</v>
      </c>
      <c r="F205" s="10">
        <v>5</v>
      </c>
      <c r="G205" s="10">
        <v>0</v>
      </c>
      <c r="H205" s="10">
        <v>68</v>
      </c>
      <c r="I205" s="10">
        <v>200</v>
      </c>
      <c r="J205" s="10">
        <v>0</v>
      </c>
      <c r="K205" s="10">
        <v>9</v>
      </c>
      <c r="L205" s="10">
        <v>0</v>
      </c>
    </row>
    <row r="206" spans="1:12" ht="15" customHeight="1" x14ac:dyDescent="0.2">
      <c r="A206" s="10" t="s">
        <v>66</v>
      </c>
      <c r="B206" s="47" t="s">
        <v>105</v>
      </c>
      <c r="C206" s="47"/>
      <c r="D206" s="14">
        <v>60</v>
      </c>
      <c r="E206" s="10">
        <v>8</v>
      </c>
      <c r="F206" s="10">
        <v>7</v>
      </c>
      <c r="G206" s="10">
        <v>8</v>
      </c>
      <c r="H206" s="10">
        <v>127</v>
      </c>
      <c r="I206" s="10">
        <v>20</v>
      </c>
      <c r="J206" s="10">
        <v>28</v>
      </c>
      <c r="K206" s="10">
        <v>8</v>
      </c>
      <c r="L206" s="10">
        <v>1</v>
      </c>
    </row>
    <row r="207" spans="1:12" ht="15" customHeight="1" x14ac:dyDescent="0.2">
      <c r="A207" s="20" t="s">
        <v>106</v>
      </c>
      <c r="B207" s="43" t="s">
        <v>34</v>
      </c>
      <c r="C207" s="43"/>
      <c r="D207" s="40">
        <v>130</v>
      </c>
      <c r="E207" s="8">
        <v>3</v>
      </c>
      <c r="F207" s="8">
        <v>5</v>
      </c>
      <c r="G207" s="8">
        <v>20</v>
      </c>
      <c r="H207" s="8">
        <v>135</v>
      </c>
      <c r="I207" s="10">
        <v>41</v>
      </c>
      <c r="J207" s="10">
        <v>96</v>
      </c>
      <c r="K207" s="10">
        <v>33</v>
      </c>
      <c r="L207" s="10">
        <v>1</v>
      </c>
    </row>
    <row r="208" spans="1:12" ht="18.75" customHeight="1" x14ac:dyDescent="0.2">
      <c r="A208" s="16" t="s">
        <v>90</v>
      </c>
      <c r="B208" s="47" t="s">
        <v>47</v>
      </c>
      <c r="C208" s="47"/>
      <c r="D208" s="14">
        <v>40</v>
      </c>
      <c r="E208" s="10">
        <v>3.8</v>
      </c>
      <c r="F208" s="10">
        <v>2.36</v>
      </c>
      <c r="G208" s="10">
        <v>23.55</v>
      </c>
      <c r="H208" s="10">
        <v>131</v>
      </c>
      <c r="I208" s="10">
        <v>11</v>
      </c>
      <c r="J208" s="10">
        <v>37</v>
      </c>
      <c r="K208" s="10">
        <v>14.5</v>
      </c>
      <c r="L208" s="10">
        <v>0.69</v>
      </c>
    </row>
    <row r="209" spans="1:13" ht="15" customHeight="1" x14ac:dyDescent="0.2">
      <c r="A209" s="14" t="s">
        <v>48</v>
      </c>
      <c r="B209" s="47" t="s">
        <v>49</v>
      </c>
      <c r="C209" s="47"/>
      <c r="D209" s="15" t="s">
        <v>43</v>
      </c>
      <c r="E209" s="10">
        <v>0</v>
      </c>
      <c r="F209" s="10">
        <v>0</v>
      </c>
      <c r="G209" s="10">
        <v>15</v>
      </c>
      <c r="H209" s="10">
        <v>61</v>
      </c>
      <c r="I209" s="10">
        <v>12</v>
      </c>
      <c r="J209" s="10">
        <v>4</v>
      </c>
      <c r="K209" s="10">
        <v>4</v>
      </c>
      <c r="L209" s="10">
        <v>0</v>
      </c>
      <c r="M209" s="31"/>
    </row>
    <row r="210" spans="1:13" ht="15.75" x14ac:dyDescent="0.25">
      <c r="A210" s="42" t="s">
        <v>21</v>
      </c>
      <c r="B210" s="42"/>
      <c r="C210" s="42"/>
      <c r="D210" s="42"/>
      <c r="E210" s="26">
        <f>SUM(E205:E209)</f>
        <v>19.8</v>
      </c>
      <c r="F210" s="26">
        <f t="shared" ref="F210:L210" si="40">SUM(F205:F209)</f>
        <v>19.36</v>
      </c>
      <c r="G210" s="26">
        <f t="shared" si="40"/>
        <v>66.55</v>
      </c>
      <c r="H210" s="26">
        <f t="shared" si="40"/>
        <v>522</v>
      </c>
      <c r="I210" s="26">
        <f t="shared" si="40"/>
        <v>284</v>
      </c>
      <c r="J210" s="26">
        <f t="shared" si="40"/>
        <v>165</v>
      </c>
      <c r="K210" s="26">
        <f t="shared" si="40"/>
        <v>68.5</v>
      </c>
      <c r="L210" s="26">
        <f t="shared" si="40"/>
        <v>2.69</v>
      </c>
    </row>
    <row r="211" spans="1:13" ht="30" customHeight="1" x14ac:dyDescent="0.2">
      <c r="A211" s="36">
        <v>2015</v>
      </c>
      <c r="B211" s="46" t="s">
        <v>107</v>
      </c>
      <c r="C211" s="46"/>
      <c r="D211" s="23" t="s">
        <v>77</v>
      </c>
      <c r="E211" s="8">
        <v>2</v>
      </c>
      <c r="F211" s="8">
        <v>5</v>
      </c>
      <c r="G211" s="8">
        <v>15</v>
      </c>
      <c r="H211" s="8">
        <v>116</v>
      </c>
      <c r="I211" s="8">
        <v>29</v>
      </c>
      <c r="J211" s="8">
        <v>68</v>
      </c>
      <c r="K211" s="8">
        <v>24</v>
      </c>
      <c r="L211" s="8">
        <v>1</v>
      </c>
    </row>
    <row r="212" spans="1:13" ht="15" customHeight="1" x14ac:dyDescent="0.2">
      <c r="A212" s="20" t="s">
        <v>129</v>
      </c>
      <c r="B212" s="43" t="s">
        <v>87</v>
      </c>
      <c r="C212" s="43"/>
      <c r="D212" s="7">
        <v>60</v>
      </c>
      <c r="E212" s="8">
        <v>11</v>
      </c>
      <c r="F212" s="8">
        <v>12</v>
      </c>
      <c r="G212" s="8">
        <v>11</v>
      </c>
      <c r="H212" s="8">
        <v>177</v>
      </c>
      <c r="I212" s="8">
        <v>15</v>
      </c>
      <c r="J212" s="8">
        <v>106</v>
      </c>
      <c r="K212" s="8">
        <v>19</v>
      </c>
      <c r="L212" s="8">
        <v>2</v>
      </c>
    </row>
    <row r="213" spans="1:13" ht="13.5" customHeight="1" x14ac:dyDescent="0.2">
      <c r="A213" s="20" t="s">
        <v>130</v>
      </c>
      <c r="B213" s="43" t="s">
        <v>81</v>
      </c>
      <c r="C213" s="43"/>
      <c r="D213" s="7">
        <v>150</v>
      </c>
      <c r="E213" s="8">
        <v>0</v>
      </c>
      <c r="F213" s="8">
        <v>4</v>
      </c>
      <c r="G213" s="8">
        <v>0</v>
      </c>
      <c r="H213" s="8">
        <v>40</v>
      </c>
      <c r="I213" s="8">
        <v>4</v>
      </c>
      <c r="J213" s="8">
        <v>2</v>
      </c>
      <c r="K213" s="8">
        <v>0</v>
      </c>
      <c r="L213" s="8">
        <v>0</v>
      </c>
    </row>
    <row r="214" spans="1:13" ht="15" customHeight="1" x14ac:dyDescent="0.2">
      <c r="A214" s="20" t="s">
        <v>116</v>
      </c>
      <c r="B214" s="43" t="s">
        <v>131</v>
      </c>
      <c r="C214" s="43"/>
      <c r="D214" s="7">
        <v>20</v>
      </c>
      <c r="E214" s="8">
        <v>0</v>
      </c>
      <c r="F214" s="8">
        <v>0</v>
      </c>
      <c r="G214" s="8">
        <v>0</v>
      </c>
      <c r="H214" s="8">
        <v>2</v>
      </c>
      <c r="I214" s="8">
        <v>4</v>
      </c>
      <c r="J214" s="8">
        <v>4</v>
      </c>
      <c r="K214" s="8">
        <v>3</v>
      </c>
      <c r="L214" s="8">
        <v>0</v>
      </c>
    </row>
    <row r="215" spans="1:13" ht="15" x14ac:dyDescent="0.2">
      <c r="A215" s="20" t="s">
        <v>112</v>
      </c>
      <c r="B215" s="43" t="s">
        <v>72</v>
      </c>
      <c r="C215" s="43"/>
      <c r="D215" s="7">
        <v>200</v>
      </c>
      <c r="E215" s="8">
        <v>0</v>
      </c>
      <c r="F215" s="8">
        <v>0</v>
      </c>
      <c r="G215" s="8">
        <v>14</v>
      </c>
      <c r="H215" s="8">
        <v>57</v>
      </c>
      <c r="I215" s="8">
        <v>5</v>
      </c>
      <c r="J215" s="8">
        <v>8</v>
      </c>
      <c r="K215" s="8">
        <v>4</v>
      </c>
      <c r="L215" s="8">
        <v>1</v>
      </c>
    </row>
    <row r="216" spans="1:13" ht="15" x14ac:dyDescent="0.2">
      <c r="A216" s="20" t="s">
        <v>90</v>
      </c>
      <c r="B216" s="43" t="s">
        <v>20</v>
      </c>
      <c r="C216" s="43"/>
      <c r="D216" s="7">
        <v>40</v>
      </c>
      <c r="E216" s="10">
        <v>3.8</v>
      </c>
      <c r="F216" s="10">
        <v>2.36</v>
      </c>
      <c r="G216" s="10">
        <v>23.55</v>
      </c>
      <c r="H216" s="10">
        <v>131</v>
      </c>
      <c r="I216" s="8">
        <v>7</v>
      </c>
      <c r="J216" s="8">
        <v>40</v>
      </c>
      <c r="K216" s="8">
        <v>11</v>
      </c>
      <c r="L216" s="8">
        <v>1</v>
      </c>
    </row>
    <row r="217" spans="1:13" ht="15" x14ac:dyDescent="0.2">
      <c r="A217" s="20"/>
      <c r="B217" s="27"/>
      <c r="C217" s="27"/>
      <c r="D217" s="7"/>
      <c r="E217" s="8"/>
      <c r="F217" s="8"/>
      <c r="G217" s="8"/>
      <c r="H217" s="8"/>
      <c r="I217" s="8"/>
      <c r="J217" s="8"/>
      <c r="K217" s="8"/>
      <c r="L217" s="8"/>
    </row>
    <row r="218" spans="1:13" ht="15.75" x14ac:dyDescent="0.25">
      <c r="A218" s="44" t="s">
        <v>35</v>
      </c>
      <c r="B218" s="44"/>
      <c r="C218" s="44"/>
      <c r="D218" s="44"/>
      <c r="E218" s="25">
        <f>E211+E212+E213+E214+E215+E216</f>
        <v>16.8</v>
      </c>
      <c r="F218" s="25">
        <f t="shared" ref="F218:L218" si="41">F211+F212+F213+F214+F215+F216</f>
        <v>23.36</v>
      </c>
      <c r="G218" s="25">
        <f t="shared" si="41"/>
        <v>63.55</v>
      </c>
      <c r="H218" s="25">
        <f t="shared" si="41"/>
        <v>523</v>
      </c>
      <c r="I218" s="25">
        <f t="shared" si="41"/>
        <v>64</v>
      </c>
      <c r="J218" s="25">
        <f t="shared" si="41"/>
        <v>228</v>
      </c>
      <c r="K218" s="25">
        <f t="shared" si="41"/>
        <v>61</v>
      </c>
      <c r="L218" s="25">
        <f t="shared" si="41"/>
        <v>5</v>
      </c>
    </row>
    <row r="219" spans="1:13" ht="15.75" x14ac:dyDescent="0.25">
      <c r="A219" s="45" t="s">
        <v>22</v>
      </c>
      <c r="B219" s="45"/>
      <c r="C219" s="45"/>
      <c r="D219" s="45"/>
      <c r="E219" s="17">
        <f>E210+E218</f>
        <v>36.6</v>
      </c>
      <c r="F219" s="17">
        <f t="shared" ref="F219:L219" si="42">F210+F218</f>
        <v>42.72</v>
      </c>
      <c r="G219" s="17">
        <f t="shared" si="42"/>
        <v>130.1</v>
      </c>
      <c r="H219" s="17">
        <f t="shared" si="42"/>
        <v>1045</v>
      </c>
      <c r="I219" s="17">
        <f t="shared" si="42"/>
        <v>348</v>
      </c>
      <c r="J219" s="17">
        <f t="shared" si="42"/>
        <v>393</v>
      </c>
      <c r="K219" s="17">
        <f t="shared" si="42"/>
        <v>129.5</v>
      </c>
      <c r="L219" s="17">
        <f t="shared" si="42"/>
        <v>7.6899999999999995</v>
      </c>
    </row>
    <row r="222" spans="1:13" x14ac:dyDescent="0.2">
      <c r="H222" s="39">
        <f>H25+H47+H68+H90+H113+H135+H156+H175+H198+H219</f>
        <v>11796.75</v>
      </c>
    </row>
    <row r="223" spans="1:13" x14ac:dyDescent="0.2">
      <c r="H223" s="1">
        <f>H222/10</f>
        <v>1179.675</v>
      </c>
      <c r="M223" s="32"/>
    </row>
  </sheetData>
  <mergeCells count="267">
    <mergeCell ref="B22:C22"/>
    <mergeCell ref="A25:D25"/>
    <mergeCell ref="B209:C209"/>
    <mergeCell ref="A204:L204"/>
    <mergeCell ref="I199:L199"/>
    <mergeCell ref="D200:E200"/>
    <mergeCell ref="I200:L200"/>
    <mergeCell ref="A201:A202"/>
    <mergeCell ref="B201:C202"/>
    <mergeCell ref="D201:D202"/>
    <mergeCell ref="E201:G201"/>
    <mergeCell ref="H201:H202"/>
    <mergeCell ref="I201:L201"/>
    <mergeCell ref="B206:C206"/>
    <mergeCell ref="B207:C207"/>
    <mergeCell ref="B208:C208"/>
    <mergeCell ref="B203:C203"/>
    <mergeCell ref="A103:D103"/>
    <mergeCell ref="A125:D125"/>
    <mergeCell ref="A146:D146"/>
    <mergeCell ref="A188:D188"/>
    <mergeCell ref="A117:A118"/>
    <mergeCell ref="A135:D135"/>
    <mergeCell ref="B35:C35"/>
    <mergeCell ref="B36:C36"/>
    <mergeCell ref="A48:L48"/>
    <mergeCell ref="F49:H49"/>
    <mergeCell ref="I49:L49"/>
    <mergeCell ref="D50:E50"/>
    <mergeCell ref="I50:L50"/>
    <mergeCell ref="B40:C40"/>
    <mergeCell ref="B41:C41"/>
    <mergeCell ref="B42:C42"/>
    <mergeCell ref="B43:C43"/>
    <mergeCell ref="B44:C44"/>
    <mergeCell ref="A47:D47"/>
    <mergeCell ref="A37:D37"/>
    <mergeCell ref="F69:H69"/>
    <mergeCell ref="A120:L120"/>
    <mergeCell ref="A74:L74"/>
    <mergeCell ref="B75:C75"/>
    <mergeCell ref="B76:C76"/>
    <mergeCell ref="B77:C77"/>
    <mergeCell ref="B78:C78"/>
    <mergeCell ref="B79:C79"/>
    <mergeCell ref="I69:L69"/>
    <mergeCell ref="D70:E70"/>
    <mergeCell ref="I70:L70"/>
    <mergeCell ref="A71:A72"/>
    <mergeCell ref="B71:C72"/>
    <mergeCell ref="D71:D72"/>
    <mergeCell ref="E71:G71"/>
    <mergeCell ref="H71:H72"/>
    <mergeCell ref="B73:C73"/>
    <mergeCell ref="A81:D81"/>
    <mergeCell ref="A114:L114"/>
    <mergeCell ref="F115:H115"/>
    <mergeCell ref="I115:L115"/>
    <mergeCell ref="D116:E116"/>
    <mergeCell ref="I116:L116"/>
    <mergeCell ref="A97:L97"/>
    <mergeCell ref="I71:L71"/>
    <mergeCell ref="I94:L94"/>
    <mergeCell ref="B119:C119"/>
    <mergeCell ref="A126:L126"/>
    <mergeCell ref="B127:C127"/>
    <mergeCell ref="B128:C128"/>
    <mergeCell ref="B129:C129"/>
    <mergeCell ref="B130:C130"/>
    <mergeCell ref="B96:C96"/>
    <mergeCell ref="A112:D112"/>
    <mergeCell ref="A104:L104"/>
    <mergeCell ref="B105:C105"/>
    <mergeCell ref="B106:C106"/>
    <mergeCell ref="B107:C107"/>
    <mergeCell ref="B108:C108"/>
    <mergeCell ref="B109:C109"/>
    <mergeCell ref="B124:C124"/>
    <mergeCell ref="H94:H95"/>
    <mergeCell ref="A94:A95"/>
    <mergeCell ref="A89:D89"/>
    <mergeCell ref="A82:L82"/>
    <mergeCell ref="B83:C83"/>
    <mergeCell ref="B84:C84"/>
    <mergeCell ref="B86:C86"/>
    <mergeCell ref="F136:H136"/>
    <mergeCell ref="I136:L136"/>
    <mergeCell ref="D137:E137"/>
    <mergeCell ref="I137:L137"/>
    <mergeCell ref="B117:C118"/>
    <mergeCell ref="D117:D118"/>
    <mergeCell ref="E117:G117"/>
    <mergeCell ref="H117:H118"/>
    <mergeCell ref="D93:E93"/>
    <mergeCell ref="I93:L93"/>
    <mergeCell ref="B94:C95"/>
    <mergeCell ref="D94:D95"/>
    <mergeCell ref="E94:G94"/>
    <mergeCell ref="B121:C121"/>
    <mergeCell ref="B122:C122"/>
    <mergeCell ref="B123:C123"/>
    <mergeCell ref="I117:L117"/>
    <mergeCell ref="B85:C85"/>
    <mergeCell ref="A91:L91"/>
    <mergeCell ref="F92:H92"/>
    <mergeCell ref="I92:L92"/>
    <mergeCell ref="I51:L51"/>
    <mergeCell ref="B7:C7"/>
    <mergeCell ref="A24:D24"/>
    <mergeCell ref="A16:L16"/>
    <mergeCell ref="B17:C17"/>
    <mergeCell ref="B18:C18"/>
    <mergeCell ref="B19:C19"/>
    <mergeCell ref="B20:C20"/>
    <mergeCell ref="B21:C21"/>
    <mergeCell ref="A8:L8"/>
    <mergeCell ref="B9:C9"/>
    <mergeCell ref="B10:C10"/>
    <mergeCell ref="B11:C11"/>
    <mergeCell ref="B12:C12"/>
    <mergeCell ref="B13:C13"/>
    <mergeCell ref="A46:D46"/>
    <mergeCell ref="A38:L38"/>
    <mergeCell ref="B39:C39"/>
    <mergeCell ref="B31:C31"/>
    <mergeCell ref="A15:D15"/>
    <mergeCell ref="A32:L32"/>
    <mergeCell ref="B33:C33"/>
    <mergeCell ref="B34:C34"/>
    <mergeCell ref="I1:L1"/>
    <mergeCell ref="A2:L2"/>
    <mergeCell ref="F3:H3"/>
    <mergeCell ref="I3:L3"/>
    <mergeCell ref="D4:E4"/>
    <mergeCell ref="I4:L4"/>
    <mergeCell ref="A5:A6"/>
    <mergeCell ref="B5:C6"/>
    <mergeCell ref="D5:D6"/>
    <mergeCell ref="E5:G5"/>
    <mergeCell ref="H5:H6"/>
    <mergeCell ref="I5:L5"/>
    <mergeCell ref="I29:L29"/>
    <mergeCell ref="A26:L26"/>
    <mergeCell ref="F27:H27"/>
    <mergeCell ref="I27:L27"/>
    <mergeCell ref="D28:E28"/>
    <mergeCell ref="I28:L28"/>
    <mergeCell ref="A29:A30"/>
    <mergeCell ref="B29:C30"/>
    <mergeCell ref="D29:D30"/>
    <mergeCell ref="E29:G29"/>
    <mergeCell ref="H29:H30"/>
    <mergeCell ref="B98:C98"/>
    <mergeCell ref="B99:C99"/>
    <mergeCell ref="B100:C100"/>
    <mergeCell ref="B101:C101"/>
    <mergeCell ref="A155:D155"/>
    <mergeCell ref="A156:D156"/>
    <mergeCell ref="B102:C102"/>
    <mergeCell ref="A147:L147"/>
    <mergeCell ref="B148:C148"/>
    <mergeCell ref="B149:C149"/>
    <mergeCell ref="B150:C150"/>
    <mergeCell ref="B151:C151"/>
    <mergeCell ref="A141:L141"/>
    <mergeCell ref="B142:C142"/>
    <mergeCell ref="B143:C143"/>
    <mergeCell ref="B144:C144"/>
    <mergeCell ref="B145:C145"/>
    <mergeCell ref="B110:C110"/>
    <mergeCell ref="A113:D113"/>
    <mergeCell ref="B131:C131"/>
    <mergeCell ref="B132:C132"/>
    <mergeCell ref="A134:D134"/>
    <mergeCell ref="A159:A160"/>
    <mergeCell ref="B159:C160"/>
    <mergeCell ref="D159:D160"/>
    <mergeCell ref="E159:G159"/>
    <mergeCell ref="H159:H160"/>
    <mergeCell ref="I159:L159"/>
    <mergeCell ref="E138:G138"/>
    <mergeCell ref="H138:H139"/>
    <mergeCell ref="I138:L138"/>
    <mergeCell ref="B140:C140"/>
    <mergeCell ref="B152:C152"/>
    <mergeCell ref="B153:C153"/>
    <mergeCell ref="A138:A139"/>
    <mergeCell ref="B138:C139"/>
    <mergeCell ref="D138:D139"/>
    <mergeCell ref="F157:H157"/>
    <mergeCell ref="I157:L157"/>
    <mergeCell ref="D158:E158"/>
    <mergeCell ref="I158:L158"/>
    <mergeCell ref="I179:L179"/>
    <mergeCell ref="A175:D175"/>
    <mergeCell ref="B161:C161"/>
    <mergeCell ref="A174:D174"/>
    <mergeCell ref="B168:C168"/>
    <mergeCell ref="B169:C169"/>
    <mergeCell ref="B170:C170"/>
    <mergeCell ref="B171:C171"/>
    <mergeCell ref="A162:L162"/>
    <mergeCell ref="B163:C163"/>
    <mergeCell ref="B164:C164"/>
    <mergeCell ref="B165:C165"/>
    <mergeCell ref="A166:D166"/>
    <mergeCell ref="A167:L167"/>
    <mergeCell ref="B172:C172"/>
    <mergeCell ref="B57:C57"/>
    <mergeCell ref="A58:D58"/>
    <mergeCell ref="B181:C181"/>
    <mergeCell ref="A189:L189"/>
    <mergeCell ref="B190:C190"/>
    <mergeCell ref="B191:C191"/>
    <mergeCell ref="B192:C192"/>
    <mergeCell ref="B193:C193"/>
    <mergeCell ref="A182:L182"/>
    <mergeCell ref="B183:C183"/>
    <mergeCell ref="B184:C184"/>
    <mergeCell ref="B185:C185"/>
    <mergeCell ref="B186:C186"/>
    <mergeCell ref="B187:C187"/>
    <mergeCell ref="A176:L176"/>
    <mergeCell ref="F177:H177"/>
    <mergeCell ref="I177:L177"/>
    <mergeCell ref="D178:E178"/>
    <mergeCell ref="I178:L178"/>
    <mergeCell ref="A179:A180"/>
    <mergeCell ref="B179:C180"/>
    <mergeCell ref="D179:D180"/>
    <mergeCell ref="E179:G179"/>
    <mergeCell ref="H179:H180"/>
    <mergeCell ref="A51:A52"/>
    <mergeCell ref="B51:C52"/>
    <mergeCell ref="D51:D52"/>
    <mergeCell ref="E51:G51"/>
    <mergeCell ref="H51:H52"/>
    <mergeCell ref="B194:C194"/>
    <mergeCell ref="B195:C195"/>
    <mergeCell ref="A197:D197"/>
    <mergeCell ref="A198:D198"/>
    <mergeCell ref="A59:L59"/>
    <mergeCell ref="B64:C64"/>
    <mergeCell ref="B65:C65"/>
    <mergeCell ref="A67:D67"/>
    <mergeCell ref="A68:D68"/>
    <mergeCell ref="B87:C87"/>
    <mergeCell ref="A90:D90"/>
    <mergeCell ref="B53:C53"/>
    <mergeCell ref="B60:C60"/>
    <mergeCell ref="B61:C61"/>
    <mergeCell ref="B62:C62"/>
    <mergeCell ref="B63:C63"/>
    <mergeCell ref="A54:L54"/>
    <mergeCell ref="B55:C55"/>
    <mergeCell ref="B56:C56"/>
    <mergeCell ref="F199:H199"/>
    <mergeCell ref="A210:D210"/>
    <mergeCell ref="B215:C215"/>
    <mergeCell ref="B216:C216"/>
    <mergeCell ref="A218:D218"/>
    <mergeCell ref="A219:D219"/>
    <mergeCell ref="B211:C211"/>
    <mergeCell ref="B212:C212"/>
    <mergeCell ref="B213:C213"/>
    <mergeCell ref="B214:C214"/>
    <mergeCell ref="B205:C205"/>
  </mergeCells>
  <printOptions horizontalCentered="1"/>
  <pageMargins left="0" right="0" top="0" bottom="0" header="0" footer="0"/>
  <pageSetup paperSize="9" scale="55" firstPageNumber="0" orientation="portrait" horizontalDpi="300" verticalDpi="300" r:id="rId1"/>
  <rowBreaks count="2" manualBreakCount="2">
    <brk id="90" max="16383" man="1"/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W7</cp:lastModifiedBy>
  <cp:revision>5</cp:revision>
  <cp:lastPrinted>2022-08-23T06:05:15Z</cp:lastPrinted>
  <dcterms:created xsi:type="dcterms:W3CDTF">2020-11-27T05:05:07Z</dcterms:created>
  <dcterms:modified xsi:type="dcterms:W3CDTF">2023-01-11T09:56:23Z</dcterms:modified>
  <dc:language>ru-RU</dc:language>
</cp:coreProperties>
</file>